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192.168.71.5\partage\11 - Tourisme\1 - CCPA\6. TAXE DE SEJOUR\2. DOCUMENTS POUR HEBERGEURS\document 2024\"/>
    </mc:Choice>
  </mc:AlternateContent>
  <xr:revisionPtr revIDLastSave="0" documentId="13_ncr:1_{F93A4CF5-995C-47F9-9708-F69AB1029177}" xr6:coauthVersionLast="47" xr6:coauthVersionMax="47" xr10:uidLastSave="{00000000-0000-0000-0000-000000000000}"/>
  <bookViews>
    <workbookView xWindow="-120" yWindow="-120" windowWidth="20730" windowHeight="11160" xr2:uid="{00000000-000D-0000-FFFF-FFFF00000000}"/>
  </bookViews>
  <sheets>
    <sheet name="registre du logeur" sheetId="1" r:id="rId1"/>
    <sheet name="informations-collectivite" sheetId="2" r:id="rId2"/>
    <sheet name="Donnees" sheetId="3" state="hidden" r:id="rId3"/>
  </sheets>
  <definedNames>
    <definedName name="_xlnm.Print_Area" localSheetId="0">'registre du logeur'!$E$2:$P$2</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4" i="1" l="1"/>
  <c r="C99" i="1"/>
  <c r="G28" i="1" l="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27" i="1"/>
  <c r="N42" i="1" l="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27" i="1" l="1"/>
  <c r="C12" i="1" l="1"/>
  <c r="K9" i="1"/>
  <c r="K20" i="1" l="1"/>
  <c r="N28" i="1"/>
  <c r="N29" i="1"/>
  <c r="N30" i="1"/>
  <c r="N31" i="1"/>
  <c r="N32" i="1"/>
  <c r="N33" i="1"/>
  <c r="N34" i="1"/>
  <c r="N35" i="1"/>
  <c r="N36" i="1"/>
  <c r="N37" i="1"/>
  <c r="N38" i="1"/>
  <c r="N39" i="1"/>
  <c r="N40" i="1"/>
  <c r="N41" i="1"/>
  <c r="N77" i="1"/>
  <c r="N85" i="1"/>
  <c r="N86" i="1"/>
  <c r="J83" i="1"/>
  <c r="H83" i="1"/>
  <c r="L96" i="1"/>
  <c r="N90" i="1"/>
  <c r="N89" i="1"/>
  <c r="N88" i="1"/>
  <c r="N87" i="1"/>
  <c r="E2" i="1"/>
  <c r="B99" i="1"/>
  <c r="K21" i="1"/>
  <c r="P20" i="1"/>
  <c r="U74" i="1" l="1"/>
  <c r="V74" i="1" s="1"/>
  <c r="X74" i="1" s="1"/>
  <c r="Y74" i="1" s="1"/>
  <c r="O74" i="1" s="1"/>
  <c r="P74" i="1" s="1"/>
  <c r="U66" i="1"/>
  <c r="V66" i="1" s="1"/>
  <c r="X66" i="1" s="1"/>
  <c r="Y66" i="1" s="1"/>
  <c r="O66" i="1" s="1"/>
  <c r="P66" i="1" s="1"/>
  <c r="U57" i="1"/>
  <c r="V57" i="1" s="1"/>
  <c r="X57" i="1" s="1"/>
  <c r="Y57" i="1" s="1"/>
  <c r="O57" i="1" s="1"/>
  <c r="P57" i="1" s="1"/>
  <c r="U46" i="1"/>
  <c r="V46" i="1" s="1"/>
  <c r="X46" i="1" s="1"/>
  <c r="Y46" i="1" s="1"/>
  <c r="O46" i="1" s="1"/>
  <c r="P46" i="1" s="1"/>
  <c r="U73" i="1"/>
  <c r="V73" i="1" s="1"/>
  <c r="X73" i="1" s="1"/>
  <c r="Y73" i="1" s="1"/>
  <c r="O73" i="1" s="1"/>
  <c r="P73" i="1" s="1"/>
  <c r="U65" i="1"/>
  <c r="V65" i="1" s="1"/>
  <c r="X65" i="1" s="1"/>
  <c r="Y65" i="1" s="1"/>
  <c r="O65" i="1" s="1"/>
  <c r="P65" i="1" s="1"/>
  <c r="U56" i="1"/>
  <c r="V56" i="1" s="1"/>
  <c r="X56" i="1" s="1"/>
  <c r="Y56" i="1" s="1"/>
  <c r="O56" i="1" s="1"/>
  <c r="P56" i="1" s="1"/>
  <c r="U45" i="1"/>
  <c r="V45" i="1" s="1"/>
  <c r="X45" i="1" s="1"/>
  <c r="Y45" i="1" s="1"/>
  <c r="O45" i="1" s="1"/>
  <c r="P45" i="1" s="1"/>
  <c r="U55" i="1"/>
  <c r="V55" i="1" s="1"/>
  <c r="X55" i="1" s="1"/>
  <c r="Y55" i="1" s="1"/>
  <c r="O55" i="1" s="1"/>
  <c r="P55" i="1" s="1"/>
  <c r="U71" i="1"/>
  <c r="V71" i="1" s="1"/>
  <c r="X71" i="1" s="1"/>
  <c r="Y71" i="1" s="1"/>
  <c r="O71" i="1" s="1"/>
  <c r="P71" i="1" s="1"/>
  <c r="U63" i="1"/>
  <c r="V63" i="1" s="1"/>
  <c r="X63" i="1" s="1"/>
  <c r="Y63" i="1" s="1"/>
  <c r="O63" i="1" s="1"/>
  <c r="P63" i="1" s="1"/>
  <c r="U77" i="1"/>
  <c r="V77" i="1" s="1"/>
  <c r="X77" i="1" s="1"/>
  <c r="Y77" i="1" s="1"/>
  <c r="O77" i="1" s="1"/>
  <c r="P77" i="1" s="1"/>
  <c r="U43" i="1"/>
  <c r="V43" i="1" s="1"/>
  <c r="X43" i="1" s="1"/>
  <c r="Y43" i="1" s="1"/>
  <c r="O43" i="1" s="1"/>
  <c r="P43" i="1" s="1"/>
  <c r="U28" i="1"/>
  <c r="V28" i="1" s="1"/>
  <c r="U48" i="1"/>
  <c r="V48" i="1" s="1"/>
  <c r="X48" i="1" s="1"/>
  <c r="Y48" i="1" s="1"/>
  <c r="O48" i="1" s="1"/>
  <c r="P48" i="1" s="1"/>
  <c r="U72" i="1"/>
  <c r="V72" i="1" s="1"/>
  <c r="X72" i="1" s="1"/>
  <c r="Y72" i="1" s="1"/>
  <c r="O72" i="1" s="1"/>
  <c r="P72" i="1" s="1"/>
  <c r="U64" i="1"/>
  <c r="V64" i="1" s="1"/>
  <c r="X64" i="1" s="1"/>
  <c r="Y64" i="1" s="1"/>
  <c r="O64" i="1" s="1"/>
  <c r="P64" i="1" s="1"/>
  <c r="U44" i="1"/>
  <c r="V44" i="1" s="1"/>
  <c r="X44" i="1" s="1"/>
  <c r="Y44" i="1" s="1"/>
  <c r="O44" i="1" s="1"/>
  <c r="P44" i="1" s="1"/>
  <c r="U54" i="1"/>
  <c r="V54" i="1" s="1"/>
  <c r="X54" i="1" s="1"/>
  <c r="Y54" i="1" s="1"/>
  <c r="O54" i="1" s="1"/>
  <c r="P54" i="1" s="1"/>
  <c r="U47" i="1"/>
  <c r="V47" i="1" s="1"/>
  <c r="X47" i="1" s="1"/>
  <c r="Y47" i="1" s="1"/>
  <c r="O47" i="1" s="1"/>
  <c r="P47" i="1" s="1"/>
  <c r="U52" i="1"/>
  <c r="V52" i="1" s="1"/>
  <c r="X52" i="1" s="1"/>
  <c r="Y52" i="1" s="1"/>
  <c r="O52" i="1" s="1"/>
  <c r="P52" i="1" s="1"/>
  <c r="U53" i="1"/>
  <c r="V53" i="1" s="1"/>
  <c r="X53" i="1" s="1"/>
  <c r="Y53" i="1" s="1"/>
  <c r="O53" i="1" s="1"/>
  <c r="P53" i="1" s="1"/>
  <c r="U70" i="1"/>
  <c r="V70" i="1" s="1"/>
  <c r="X70" i="1" s="1"/>
  <c r="Y70" i="1" s="1"/>
  <c r="O70" i="1" s="1"/>
  <c r="P70" i="1" s="1"/>
  <c r="U62" i="1"/>
  <c r="V62" i="1" s="1"/>
  <c r="X62" i="1" s="1"/>
  <c r="Y62" i="1" s="1"/>
  <c r="O62" i="1" s="1"/>
  <c r="P62" i="1" s="1"/>
  <c r="U51" i="1"/>
  <c r="V51" i="1" s="1"/>
  <c r="X51" i="1" s="1"/>
  <c r="Y51" i="1" s="1"/>
  <c r="O51" i="1" s="1"/>
  <c r="P51" i="1" s="1"/>
  <c r="U49" i="1"/>
  <c r="V49" i="1" s="1"/>
  <c r="X49" i="1" s="1"/>
  <c r="Y49" i="1" s="1"/>
  <c r="O49" i="1" s="1"/>
  <c r="P49" i="1" s="1"/>
  <c r="U58" i="1"/>
  <c r="V58" i="1" s="1"/>
  <c r="X58" i="1" s="1"/>
  <c r="Y58" i="1" s="1"/>
  <c r="O58" i="1" s="1"/>
  <c r="P58" i="1" s="1"/>
  <c r="U60" i="1"/>
  <c r="V60" i="1" s="1"/>
  <c r="X60" i="1" s="1"/>
  <c r="Y60" i="1" s="1"/>
  <c r="O60" i="1" s="1"/>
  <c r="P60" i="1" s="1"/>
  <c r="U69" i="1"/>
  <c r="V69" i="1" s="1"/>
  <c r="X69" i="1" s="1"/>
  <c r="Y69" i="1" s="1"/>
  <c r="O69" i="1" s="1"/>
  <c r="P69" i="1" s="1"/>
  <c r="U61" i="1"/>
  <c r="V61" i="1" s="1"/>
  <c r="X61" i="1" s="1"/>
  <c r="Y61" i="1" s="1"/>
  <c r="O61" i="1" s="1"/>
  <c r="P61" i="1" s="1"/>
  <c r="U50" i="1"/>
  <c r="V50" i="1" s="1"/>
  <c r="X50" i="1" s="1"/>
  <c r="Y50" i="1" s="1"/>
  <c r="O50" i="1" s="1"/>
  <c r="P50" i="1" s="1"/>
  <c r="U68" i="1"/>
  <c r="V68" i="1" s="1"/>
  <c r="X68" i="1" s="1"/>
  <c r="Y68" i="1" s="1"/>
  <c r="O68" i="1" s="1"/>
  <c r="P68" i="1" s="1"/>
  <c r="U59" i="1"/>
  <c r="V59" i="1" s="1"/>
  <c r="X59" i="1" s="1"/>
  <c r="Y59" i="1" s="1"/>
  <c r="O59" i="1" s="1"/>
  <c r="P59" i="1" s="1"/>
  <c r="U67" i="1"/>
  <c r="V67" i="1" s="1"/>
  <c r="X67" i="1" s="1"/>
  <c r="Y67" i="1" s="1"/>
  <c r="O67" i="1" s="1"/>
  <c r="P67" i="1" s="1"/>
  <c r="U76" i="1"/>
  <c r="V76" i="1" s="1"/>
  <c r="X76" i="1" s="1"/>
  <c r="Y76" i="1" s="1"/>
  <c r="O76" i="1" s="1"/>
  <c r="P76" i="1" s="1"/>
  <c r="U75" i="1"/>
  <c r="V75" i="1" s="1"/>
  <c r="X75" i="1" s="1"/>
  <c r="Y75" i="1" s="1"/>
  <c r="O75" i="1" s="1"/>
  <c r="P75" i="1" s="1"/>
  <c r="U38" i="1"/>
  <c r="V38" i="1" s="1"/>
  <c r="U30" i="1"/>
  <c r="V30" i="1" s="1"/>
  <c r="U37" i="1"/>
  <c r="V37" i="1" s="1"/>
  <c r="U36" i="1"/>
  <c r="V36" i="1" s="1"/>
  <c r="X36" i="1" s="1"/>
  <c r="Y36" i="1" s="1"/>
  <c r="O36" i="1" s="1"/>
  <c r="P36" i="1" s="1"/>
  <c r="U41" i="1"/>
  <c r="V41" i="1" s="1"/>
  <c r="U42" i="1"/>
  <c r="V42" i="1" s="1"/>
  <c r="U40" i="1"/>
  <c r="V40" i="1" s="1"/>
  <c r="U29" i="1"/>
  <c r="V29" i="1" s="1"/>
  <c r="U34" i="1"/>
  <c r="V34" i="1" s="1"/>
  <c r="X34" i="1" s="1"/>
  <c r="Y34" i="1" s="1"/>
  <c r="O34" i="1" s="1"/>
  <c r="P34" i="1" s="1"/>
  <c r="U32" i="1"/>
  <c r="V32" i="1" s="1"/>
  <c r="X32" i="1" s="1"/>
  <c r="Y32" i="1" s="1"/>
  <c r="O32" i="1" s="1"/>
  <c r="P32" i="1" s="1"/>
  <c r="U39" i="1"/>
  <c r="V39" i="1" s="1"/>
  <c r="U35" i="1"/>
  <c r="V35" i="1" s="1"/>
  <c r="X35" i="1" s="1"/>
  <c r="Y35" i="1" s="1"/>
  <c r="O35" i="1" s="1"/>
  <c r="P35" i="1" s="1"/>
  <c r="U33" i="1"/>
  <c r="V33" i="1" s="1"/>
  <c r="U31" i="1"/>
  <c r="V31" i="1" s="1"/>
  <c r="N84" i="1"/>
  <c r="U27" i="1"/>
  <c r="V27" i="1" s="1"/>
  <c r="W36" i="1"/>
  <c r="W28" i="1"/>
  <c r="W38" i="1"/>
  <c r="W37" i="1"/>
  <c r="W77" i="1"/>
  <c r="W35" i="1"/>
  <c r="W31" i="1"/>
  <c r="W29" i="1"/>
  <c r="W42" i="1"/>
  <c r="W34" i="1"/>
  <c r="W39" i="1"/>
  <c r="W30" i="1"/>
  <c r="W41" i="1"/>
  <c r="W33" i="1"/>
  <c r="W40" i="1"/>
  <c r="W32" i="1"/>
  <c r="W27" i="1"/>
  <c r="N78" i="1"/>
  <c r="X30" i="1" l="1"/>
  <c r="Y30" i="1" s="1"/>
  <c r="O30" i="1" s="1"/>
  <c r="P30" i="1" s="1"/>
  <c r="X28" i="1"/>
  <c r="Y28" i="1" s="1"/>
  <c r="O28" i="1" s="1"/>
  <c r="P28" i="1" s="1"/>
  <c r="X38" i="1"/>
  <c r="Y38" i="1" s="1"/>
  <c r="O38" i="1" s="1"/>
  <c r="P38" i="1" s="1"/>
  <c r="X29" i="1"/>
  <c r="Y29" i="1" s="1"/>
  <c r="O29" i="1" s="1"/>
  <c r="P29" i="1" s="1"/>
  <c r="X31" i="1"/>
  <c r="Y31" i="1" s="1"/>
  <c r="O31" i="1" s="1"/>
  <c r="P31" i="1" s="1"/>
  <c r="X42" i="1"/>
  <c r="Y42" i="1" s="1"/>
  <c r="O42" i="1" s="1"/>
  <c r="P42" i="1" s="1"/>
  <c r="X39" i="1"/>
  <c r="Y39" i="1" s="1"/>
  <c r="O39" i="1" s="1"/>
  <c r="P39" i="1" s="1"/>
  <c r="X37" i="1"/>
  <c r="Y37" i="1" s="1"/>
  <c r="O37" i="1" s="1"/>
  <c r="P37" i="1" s="1"/>
  <c r="X40" i="1"/>
  <c r="Y40" i="1" s="1"/>
  <c r="O40" i="1" s="1"/>
  <c r="P40" i="1" s="1"/>
  <c r="X33" i="1"/>
  <c r="Y33" i="1" s="1"/>
  <c r="O33" i="1" s="1"/>
  <c r="P33" i="1" s="1"/>
  <c r="X41" i="1"/>
  <c r="Y41" i="1" s="1"/>
  <c r="O41" i="1" s="1"/>
  <c r="P41" i="1" s="1"/>
  <c r="X27" i="1"/>
  <c r="Y27" i="1" s="1"/>
  <c r="O27" i="1" s="1"/>
  <c r="P27" i="1" s="1"/>
  <c r="P78" i="1" l="1"/>
  <c r="N91" i="1" s="1"/>
</calcChain>
</file>

<file path=xl/sharedStrings.xml><?xml version="1.0" encoding="utf-8"?>
<sst xmlns="http://schemas.openxmlformats.org/spreadsheetml/2006/main" count="90" uniqueCount="84">
  <si>
    <t>Date d'arrivée</t>
  </si>
  <si>
    <t>date de départ</t>
  </si>
  <si>
    <t>Nom du propriétaire :</t>
  </si>
  <si>
    <t>Adresse du propriétaire :</t>
  </si>
  <si>
    <t>Capacité totale d'accueil :</t>
  </si>
  <si>
    <t>Nb de chambres :</t>
  </si>
  <si>
    <t>Année :</t>
  </si>
  <si>
    <t>%</t>
  </si>
  <si>
    <t>€</t>
  </si>
  <si>
    <t xml:space="preserve">Montant total collecté </t>
  </si>
  <si>
    <t xml:space="preserve">Nombre total d'exonération </t>
  </si>
  <si>
    <t>Saisonniers</t>
  </si>
  <si>
    <t>Social</t>
  </si>
  <si>
    <t>Hébergement d’urgence</t>
  </si>
  <si>
    <t>Mineures</t>
  </si>
  <si>
    <t>Eléments à reporter dans votre déclaration mensuelle</t>
  </si>
  <si>
    <t>Exonérés</t>
  </si>
  <si>
    <t>Nombre de nuits du séjour</t>
  </si>
  <si>
    <t>Prix de la nuit</t>
  </si>
  <si>
    <t>Assujettis non exonérés</t>
  </si>
  <si>
    <t>Tarif de la taxe par personne + taxe(s) aditionnelle(s)</t>
  </si>
  <si>
    <t>Occupants</t>
  </si>
  <si>
    <t>Montant de la taxe de séjour percçue</t>
  </si>
  <si>
    <t>TOTAL €</t>
  </si>
  <si>
    <t>Nombre total de nuitées</t>
  </si>
  <si>
    <t>Non assujetties</t>
  </si>
  <si>
    <t xml:space="preserve">Le tarif de la taxe de séjour des hébergements sans classement ou en attente de classement 
(hôtels, meublés, résidences de tourisme, villages de vacances) saufles chambres d’hôtes, les aires de camping-cars, les terrains de camping et de caravanage et les ports de plaisance est de : </t>
  </si>
  <si>
    <t>Taxe(s) additionnelle(s)</t>
  </si>
  <si>
    <t>N’optez pour une déclaration papier que si vous ne pouvez pas utiliser la plateforme web.
Gagnez du temps, réduisez l’utilisation du papier et supprimez les frais postaux, abaissez les frais de gestion
Passez à la télédéclaration sur ordinateur, tablette ou smartphone avec :</t>
  </si>
  <si>
    <t>Nombre de nuitées assujetties non éxonérées</t>
  </si>
  <si>
    <t>Pourcentage voté par la collectivité</t>
  </si>
  <si>
    <t>Menu déroulant</t>
  </si>
  <si>
    <t>Janvier</t>
  </si>
  <si>
    <t>Février</t>
  </si>
  <si>
    <t>Mars</t>
  </si>
  <si>
    <t>Avril</t>
  </si>
  <si>
    <t>Mai</t>
  </si>
  <si>
    <t>Juin</t>
  </si>
  <si>
    <t>Juillet</t>
  </si>
  <si>
    <t>Août</t>
  </si>
  <si>
    <t>Septembre</t>
  </si>
  <si>
    <t>Octobre</t>
  </si>
  <si>
    <t>Novembre</t>
  </si>
  <si>
    <t>Décembre</t>
  </si>
  <si>
    <t>Etablissement :</t>
  </si>
  <si>
    <t>Adresse de l'établissement :</t>
  </si>
  <si>
    <t>Numéro d'enregistrement :</t>
  </si>
  <si>
    <t>Mois :</t>
  </si>
  <si>
    <t>Nombre de personnes ssujettis* non exonérés</t>
  </si>
  <si>
    <t>Nombre de personnes mineures</t>
  </si>
  <si>
    <t>Nombre de titulaires d’un contrat de travail saisonnier  employés dans la commune</t>
  </si>
  <si>
    <t xml:space="preserve">Nombre de personnes bénéficiant d’un hébergement d’urgence </t>
  </si>
  <si>
    <t>Nombre de personnes occupant des locaux dont le loyer est inférieur à un tarif voté par la collectivité**</t>
  </si>
  <si>
    <t>Nombre de personnes non assujetties*</t>
  </si>
  <si>
    <t>*Conformément à l'article L2333-29 du CGCT, « la taxe de séjour est établie sur les personnes assujetties qui ne sont pas domiciliées dans la commune et qui n'y possèdent pas de résidence à raison de laquelle elles sont redevables de la taxe d'hab1tat1on ».
** personnes occupant des locaux dont le loyer est inférieur à un montant déterminé par le conseil délibérant de la collectivité (exonération qui n'existe pas sur tous les territoires)</t>
  </si>
  <si>
    <t>Vous ne pouvez rien inscrire dans les colonnes grises; les formules de calcul étant déjà intégrées.</t>
  </si>
  <si>
    <t xml:space="preserve">Déclaration de taxe de Séjour </t>
  </si>
  <si>
    <t>TARIF DE LA TAXE PROPORTIONNEL</t>
  </si>
  <si>
    <t>N'OPTEZ POUR CE REGISTRE QUE SI VOUS NE POUVEZ PAS UTILISER RÉGULIÈREMENT LA PLATEFORME WEB</t>
  </si>
  <si>
    <t>Le REGISTRE DU LOGEUR est un état comptable conforme à I'article R2333-51, sa tenue est une OBLIGATION DE LA LOI.</t>
  </si>
  <si>
    <r>
      <rPr>
        <b/>
        <sz val="14"/>
        <color rgb="FFFFC000"/>
        <rFont val="Arial"/>
        <family val="2"/>
      </rPr>
      <t>Préférez LE REGISTRE EN LIGNE</t>
    </r>
    <r>
      <rPr>
        <sz val="14"/>
        <rFont val="Arial"/>
        <family val="2"/>
      </rPr>
      <t xml:space="preserve">, en vous connectant sur </t>
    </r>
  </si>
  <si>
    <t xml:space="preserve">Vous devrez tous les mois, déclarer le nombre de nuitées effectuées dans votre établissement le mois précédent. </t>
  </si>
  <si>
    <t>Informations à remplir par le service de la taxe de séjour</t>
  </si>
  <si>
    <t>calcul taxe</t>
  </si>
  <si>
    <t>calcul taxe arrondi</t>
  </si>
  <si>
    <t>Calcul taxe arrodi + taxe additionnelle</t>
  </si>
  <si>
    <t xml:space="preserve">(Calcul taxe arrodi + taxe additionnelle) arrodi </t>
  </si>
  <si>
    <t>Pourcentage</t>
  </si>
  <si>
    <t xml:space="preserve">Si vous utilisez ce registre, effectuez votre télédéclaration mensuelle en joignant ce fichier depuis votre compte grâce à notre service de télé-déclaration et de reversement de la taxe de séjour </t>
  </si>
  <si>
    <t>Adresse pied de page</t>
  </si>
  <si>
    <t>URL de la page d'accueil de la plateforme</t>
  </si>
  <si>
    <t xml:space="preserve">Nom de la collectivité </t>
  </si>
  <si>
    <t>Le tarif plafond de la taxe de séjour hors taxe additionnelle est de :</t>
  </si>
  <si>
    <t>Tarif plafond hors taxe additionnelle</t>
  </si>
  <si>
    <t>Pour les hébergements à</t>
  </si>
  <si>
    <t>TOTAL NUITÉES ASSUJETTIES NON ÉXONÉRÉES</t>
  </si>
  <si>
    <t>DECLARATION MENSUELLE DE TAXE DE SEJOUR</t>
  </si>
  <si>
    <t>Montant total de la durée du séjour (HT)</t>
  </si>
  <si>
    <t>REGISTRE DES SÉJOURS</t>
  </si>
  <si>
    <t>Ce registre concerne les hébergements sans classement ou en attente de classement (hôtels, meublés, résidences de tourisme, villages de vacances,) 
sauf hébergements de plein air et auberges collectives.</t>
  </si>
  <si>
    <t>Année de collecte</t>
  </si>
  <si>
    <r>
      <rPr>
        <b/>
        <sz val="14"/>
        <color theme="0"/>
        <rFont val="Calibri"/>
        <family val="2"/>
        <scheme val="minor"/>
      </rPr>
      <t>Taxe additionnelle régionnale ou départementale seulement (soit 15%, soit 34%)</t>
    </r>
    <r>
      <rPr>
        <i/>
        <sz val="11"/>
        <color rgb="FFFFFF00"/>
        <rFont val="Calibri (Corps)_x0000_"/>
      </rPr>
      <t xml:space="preserve"> </t>
    </r>
    <r>
      <rPr>
        <i/>
        <sz val="11"/>
        <color theme="0"/>
        <rFont val="Calibri (Corps)_x0000_"/>
      </rPr>
      <t xml:space="preserve">       </t>
    </r>
  </si>
  <si>
    <t>Communauté de commune de la Plaine de l'Ain</t>
  </si>
  <si>
    <t>plainedelain.taxesejour.fr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</si>
</sst>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_ * #,##0.000_)\ &quot;€&quot;_ ;_ * \(#,##0.000\)\ &quot;€&quot;_ ;_ * &quot;-&quot;??_)\ &quot;€&quot;_ ;_ @_ "/>
    <numFmt numFmtId="166" formatCode="0.0000"/>
  </numFmts>
  <fonts count="38">
    <font>
      <sz val="12"/>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0"/>
      <name val="Arial"/>
      <family val="2"/>
    </font>
    <font>
      <b/>
      <sz val="16"/>
      <color theme="1"/>
      <name val="Calibri (Corps)_x0000_"/>
    </font>
    <font>
      <sz val="12"/>
      <color rgb="FFFF0000"/>
      <name val="Calibri"/>
      <family val="2"/>
      <scheme val="minor"/>
    </font>
    <font>
      <b/>
      <sz val="12"/>
      <color theme="1"/>
      <name val="Calibri"/>
      <family val="2"/>
      <scheme val="minor"/>
    </font>
    <font>
      <b/>
      <sz val="16"/>
      <color theme="1"/>
      <name val="Calibri"/>
      <family val="2"/>
      <scheme val="minor"/>
    </font>
    <font>
      <sz val="20"/>
      <color theme="1"/>
      <name val="Calibri"/>
      <family val="2"/>
      <scheme val="minor"/>
    </font>
    <font>
      <u/>
      <sz val="12"/>
      <color theme="10"/>
      <name val="Calibri"/>
      <family val="2"/>
      <scheme val="minor"/>
    </font>
    <font>
      <sz val="18"/>
      <color theme="0"/>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i/>
      <sz val="11"/>
      <color theme="0"/>
      <name val="Calibri (Corps)_x0000_"/>
    </font>
    <font>
      <b/>
      <sz val="20"/>
      <color theme="5"/>
      <name val="Calibri"/>
      <family val="2"/>
      <scheme val="minor"/>
    </font>
    <font>
      <b/>
      <sz val="12"/>
      <color theme="5"/>
      <name val="Calibri"/>
      <family val="2"/>
      <scheme val="minor"/>
    </font>
    <font>
      <b/>
      <u/>
      <sz val="16"/>
      <color theme="10"/>
      <name val="Calibri"/>
      <family val="2"/>
      <scheme val="minor"/>
    </font>
    <font>
      <b/>
      <sz val="12"/>
      <color rgb="FFFA7D00"/>
      <name val="Calibri"/>
      <family val="2"/>
      <scheme val="minor"/>
    </font>
    <font>
      <b/>
      <sz val="16"/>
      <name val="Arial"/>
      <family val="2"/>
    </font>
    <font>
      <b/>
      <sz val="14"/>
      <color indexed="62"/>
      <name val="Arial"/>
      <family val="2"/>
    </font>
    <font>
      <sz val="14"/>
      <name val="Calibri"/>
      <family val="2"/>
    </font>
    <font>
      <b/>
      <sz val="11"/>
      <name val="Calibri"/>
      <family val="2"/>
    </font>
    <font>
      <b/>
      <sz val="18"/>
      <color theme="1"/>
      <name val="Calibri"/>
      <family val="2"/>
      <scheme val="minor"/>
    </font>
    <font>
      <sz val="16"/>
      <name val="Calibri"/>
      <family val="2"/>
    </font>
    <font>
      <sz val="10"/>
      <color theme="1"/>
      <name val="Calibri (Corps)_x0000_"/>
    </font>
    <font>
      <i/>
      <sz val="9"/>
      <color indexed="10"/>
      <name val="Arial"/>
      <family val="2"/>
    </font>
    <font>
      <sz val="14"/>
      <color theme="1"/>
      <name val="Calibri"/>
      <family val="2"/>
      <scheme val="minor"/>
    </font>
    <font>
      <b/>
      <sz val="16"/>
      <name val="Calibri"/>
      <family val="2"/>
      <scheme val="minor"/>
    </font>
    <font>
      <b/>
      <sz val="14"/>
      <color rgb="FFFFC000"/>
      <name val="Calibri"/>
      <family val="2"/>
      <scheme val="minor"/>
    </font>
    <font>
      <b/>
      <sz val="14"/>
      <color rgb="FFFFC000"/>
      <name val="Arial"/>
      <family val="2"/>
    </font>
    <font>
      <sz val="14"/>
      <name val="Arial"/>
      <family val="2"/>
    </font>
    <font>
      <b/>
      <sz val="16"/>
      <color rgb="FF0070C0"/>
      <name val="Calibri"/>
      <family val="2"/>
      <scheme val="minor"/>
    </font>
    <font>
      <b/>
      <sz val="16"/>
      <color rgb="FF0070C0"/>
      <name val="Arial"/>
      <family val="2"/>
    </font>
    <font>
      <i/>
      <sz val="11"/>
      <color rgb="FFFFFF00"/>
      <name val="Calibri (Corps)_x0000_"/>
    </font>
    <font>
      <b/>
      <sz val="20"/>
      <color theme="1"/>
      <name val="Calibri"/>
      <family val="2"/>
      <scheme val="minor"/>
    </font>
    <font>
      <b/>
      <sz val="22"/>
      <color theme="0"/>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
      <patternFill patternType="solid">
        <fgColor rgb="FFF2F2F2"/>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0" fillId="0" borderId="0" applyNumberFormat="0" applyFill="0" applyBorder="0" applyAlignment="0" applyProtection="0"/>
    <xf numFmtId="0" fontId="19" fillId="10" borderId="16" applyNumberFormat="0" applyAlignment="0" applyProtection="0"/>
  </cellStyleXfs>
  <cellXfs count="156">
    <xf numFmtId="0" fontId="0" fillId="0" borderId="0" xfId="0"/>
    <xf numFmtId="0" fontId="0" fillId="0" borderId="0" xfId="0" applyAlignment="1">
      <alignment wrapText="1"/>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6" fillId="0" borderId="0" xfId="0" applyFont="1"/>
    <xf numFmtId="0" fontId="7" fillId="0" borderId="0" xfId="0" applyFont="1"/>
    <xf numFmtId="0" fontId="0" fillId="0" borderId="0" xfId="0" applyAlignment="1">
      <alignment horizontal="left"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xf numFmtId="0" fontId="2" fillId="6" borderId="3" xfId="0" applyFont="1" applyFill="1" applyBorder="1" applyAlignment="1">
      <alignment vertical="center" wrapText="1"/>
    </xf>
    <xf numFmtId="0" fontId="0" fillId="0" borderId="5" xfId="0" applyBorder="1"/>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6" fillId="0" borderId="0" xfId="0" applyFont="1" applyAlignment="1">
      <alignment vertical="center"/>
    </xf>
    <xf numFmtId="0" fontId="0" fillId="0" borderId="0" xfId="0" applyAlignment="1">
      <alignment vertical="top" wrapText="1"/>
    </xf>
    <xf numFmtId="0" fontId="11" fillId="7" borderId="3" xfId="0" applyFont="1" applyFill="1" applyBorder="1" applyAlignment="1">
      <alignment horizontal="center" vertical="center"/>
    </xf>
    <xf numFmtId="0" fontId="12" fillId="0" borderId="0" xfId="0" applyFont="1"/>
    <xf numFmtId="0" fontId="0" fillId="8" borderId="0" xfId="0" applyFill="1"/>
    <xf numFmtId="0" fontId="2" fillId="8" borderId="0" xfId="0" applyFont="1" applyFill="1"/>
    <xf numFmtId="0" fontId="14" fillId="8" borderId="0" xfId="0" applyFont="1" applyFill="1"/>
    <xf numFmtId="0" fontId="13" fillId="8" borderId="3" xfId="0" applyFont="1" applyFill="1" applyBorder="1"/>
    <xf numFmtId="0" fontId="0" fillId="8" borderId="4" xfId="0" applyFill="1" applyBorder="1"/>
    <xf numFmtId="0" fontId="14" fillId="8" borderId="3" xfId="0" applyFont="1" applyFill="1" applyBorder="1" applyAlignment="1">
      <alignment wrapText="1"/>
    </xf>
    <xf numFmtId="0" fontId="13" fillId="8" borderId="11" xfId="0" applyFont="1" applyFill="1" applyBorder="1"/>
    <xf numFmtId="0" fontId="0" fillId="8" borderId="9" xfId="0" applyFill="1" applyBorder="1"/>
    <xf numFmtId="0" fontId="13" fillId="8" borderId="8" xfId="0" applyFont="1" applyFill="1" applyBorder="1"/>
    <xf numFmtId="0" fontId="13" fillId="8" borderId="13" xfId="0" applyFont="1" applyFill="1" applyBorder="1"/>
    <xf numFmtId="0" fontId="0" fillId="8" borderId="14" xfId="0" applyFill="1" applyBorder="1"/>
    <xf numFmtId="0" fontId="0" fillId="9" borderId="5" xfId="0" applyFill="1" applyBorder="1"/>
    <xf numFmtId="0" fontId="0" fillId="9" borderId="5" xfId="0" applyFill="1" applyBorder="1" applyAlignment="1">
      <alignment vertical="center"/>
    </xf>
    <xf numFmtId="0" fontId="0" fillId="8" borderId="0" xfId="0" applyFill="1" applyAlignment="1">
      <alignment vertical="center"/>
    </xf>
    <xf numFmtId="2" fontId="0" fillId="9" borderId="5" xfId="0" applyNumberFormat="1" applyFill="1" applyBorder="1"/>
    <xf numFmtId="0" fontId="16" fillId="0" borderId="3" xfId="0" applyFont="1" applyBorder="1" applyAlignment="1">
      <alignment horizontal="center" vertical="center"/>
    </xf>
    <xf numFmtId="0" fontId="16" fillId="0" borderId="3" xfId="0" applyFont="1" applyBorder="1" applyAlignment="1">
      <alignment horizontal="right" vertical="center" wrapText="1"/>
    </xf>
    <xf numFmtId="2" fontId="17" fillId="0" borderId="3" xfId="0" applyNumberFormat="1" applyFont="1" applyBorder="1"/>
    <xf numFmtId="0" fontId="0" fillId="3" borderId="0" xfId="0" applyFill="1"/>
    <xf numFmtId="0" fontId="4" fillId="0" borderId="0" xfId="0" applyFont="1" applyAlignment="1">
      <alignment horizontal="center" wrapText="1"/>
    </xf>
    <xf numFmtId="0" fontId="23" fillId="12" borderId="0" xfId="2" applyFont="1" applyFill="1" applyBorder="1" applyProtection="1">
      <protection locked="0"/>
    </xf>
    <xf numFmtId="0" fontId="22" fillId="12" borderId="0" xfId="0" applyFont="1" applyFill="1" applyProtection="1">
      <protection locked="0"/>
    </xf>
    <xf numFmtId="0" fontId="3" fillId="0" borderId="0" xfId="0" applyFont="1"/>
    <xf numFmtId="0" fontId="24" fillId="0" borderId="0" xfId="0" applyFont="1" applyAlignment="1">
      <alignment horizontal="left"/>
    </xf>
    <xf numFmtId="0" fontId="0" fillId="0" borderId="0" xfId="0" applyAlignment="1">
      <alignment horizontal="right"/>
    </xf>
    <xf numFmtId="0" fontId="5" fillId="0" borderId="8" xfId="0" applyFont="1" applyBorder="1" applyAlignment="1">
      <alignment vertical="center"/>
    </xf>
    <xf numFmtId="0" fontId="5" fillId="0" borderId="0" xfId="0" applyFont="1" applyAlignment="1">
      <alignment vertical="center"/>
    </xf>
    <xf numFmtId="0" fontId="28" fillId="0" borderId="0" xfId="0" applyFont="1"/>
    <xf numFmtId="0" fontId="28" fillId="15" borderId="0" xfId="0" applyFont="1" applyFill="1"/>
    <xf numFmtId="0" fontId="0" fillId="5" borderId="11" xfId="0" applyFill="1" applyBorder="1" applyAlignment="1">
      <alignment horizontal="left"/>
    </xf>
    <xf numFmtId="0" fontId="0" fillId="5" borderId="4" xfId="0" applyFill="1" applyBorder="1"/>
    <xf numFmtId="0" fontId="0" fillId="5" borderId="5" xfId="0" applyFill="1" applyBorder="1"/>
    <xf numFmtId="0" fontId="3" fillId="16" borderId="2" xfId="0" applyFont="1" applyFill="1" applyBorder="1"/>
    <xf numFmtId="0" fontId="2" fillId="7" borderId="2" xfId="0" applyFont="1" applyFill="1" applyBorder="1" applyAlignment="1">
      <alignment horizontal="center"/>
    </xf>
    <xf numFmtId="164" fontId="0" fillId="0" borderId="0" xfId="0" applyNumberFormat="1" applyAlignment="1">
      <alignment horizontal="center"/>
    </xf>
    <xf numFmtId="164" fontId="1" fillId="7" borderId="2" xfId="0" applyNumberFormat="1" applyFont="1" applyFill="1" applyBorder="1" applyAlignment="1">
      <alignment horizontal="center"/>
    </xf>
    <xf numFmtId="164" fontId="11" fillId="7" borderId="2" xfId="0" applyNumberFormat="1" applyFont="1" applyFill="1" applyBorder="1" applyAlignment="1">
      <alignment horizontal="center" vertical="center"/>
    </xf>
    <xf numFmtId="0" fontId="0" fillId="0" borderId="0" xfId="0" applyAlignment="1">
      <alignment horizontal="center"/>
    </xf>
    <xf numFmtId="0" fontId="0" fillId="5" borderId="4" xfId="0" applyFill="1" applyBorder="1" applyAlignment="1">
      <alignment horizontal="left"/>
    </xf>
    <xf numFmtId="0" fontId="0" fillId="5" borderId="5" xfId="0" applyFill="1" applyBorder="1" applyAlignment="1">
      <alignment horizontal="left"/>
    </xf>
    <xf numFmtId="0" fontId="30" fillId="0" borderId="0" xfId="0" applyFont="1" applyAlignment="1">
      <alignment vertical="center" wrapText="1"/>
    </xf>
    <xf numFmtId="0" fontId="0" fillId="0" borderId="0" xfId="0" applyAlignment="1">
      <alignment horizontal="center" wrapText="1"/>
    </xf>
    <xf numFmtId="165" fontId="0" fillId="0" borderId="0" xfId="0" applyNumberForma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166" fontId="3" fillId="0" borderId="0" xfId="0" applyNumberFormat="1" applyFont="1" applyAlignment="1">
      <alignment horizontal="center"/>
    </xf>
    <xf numFmtId="1" fontId="3" fillId="0" borderId="0" xfId="0" applyNumberFormat="1" applyFont="1" applyAlignment="1">
      <alignment horizontal="center"/>
    </xf>
    <xf numFmtId="0" fontId="3" fillId="0" borderId="0" xfId="0" applyFont="1" applyAlignment="1">
      <alignment horizontal="center"/>
    </xf>
    <xf numFmtId="0" fontId="8" fillId="8" borderId="0" xfId="0" applyFont="1" applyFill="1" applyAlignment="1">
      <alignment vertical="center" wrapText="1"/>
    </xf>
    <xf numFmtId="0" fontId="13" fillId="8" borderId="3" xfId="0" applyFont="1" applyFill="1" applyBorder="1" applyAlignment="1">
      <alignment horizontal="left" vertical="center"/>
    </xf>
    <xf numFmtId="0" fontId="0" fillId="8" borderId="4" xfId="0" applyFill="1" applyBorder="1" applyAlignment="1">
      <alignment horizontal="left" vertical="center"/>
    </xf>
    <xf numFmtId="0" fontId="0" fillId="8" borderId="14" xfId="0" applyFill="1" applyBorder="1" applyAlignment="1">
      <alignment horizontal="center"/>
    </xf>
    <xf numFmtId="0" fontId="0" fillId="8" borderId="0" xfId="0" applyFill="1" applyAlignment="1">
      <alignment horizontal="center"/>
    </xf>
    <xf numFmtId="0" fontId="8" fillId="8" borderId="0" xfId="0" applyFont="1" applyFill="1" applyAlignment="1">
      <alignment horizontal="center" vertical="center" wrapText="1"/>
    </xf>
    <xf numFmtId="0" fontId="13" fillId="8" borderId="14" xfId="0" applyFont="1" applyFill="1" applyBorder="1"/>
    <xf numFmtId="14" fontId="3" fillId="12" borderId="2" xfId="0" applyNumberFormat="1" applyFont="1" applyFill="1" applyBorder="1" applyAlignment="1" applyProtection="1">
      <alignment horizontal="center"/>
      <protection locked="0"/>
    </xf>
    <xf numFmtId="0" fontId="3" fillId="12" borderId="2" xfId="0" applyFont="1" applyFill="1" applyBorder="1" applyAlignment="1" applyProtection="1">
      <alignment horizontal="center"/>
      <protection locked="0"/>
    </xf>
    <xf numFmtId="164" fontId="3" fillId="16" borderId="2" xfId="0" applyNumberFormat="1" applyFont="1" applyFill="1" applyBorder="1"/>
    <xf numFmtId="0" fontId="20" fillId="0" borderId="0" xfId="0" applyFont="1"/>
    <xf numFmtId="0" fontId="22" fillId="0" borderId="0" xfId="0" applyFont="1" applyAlignment="1">
      <alignment horizontal="right" vertical="center"/>
    </xf>
    <xf numFmtId="0" fontId="22" fillId="0" borderId="0" xfId="0" applyFont="1" applyAlignment="1">
      <alignment horizontal="right"/>
    </xf>
    <xf numFmtId="0" fontId="0" fillId="5" borderId="4" xfId="0" applyFill="1" applyBorder="1" applyAlignment="1">
      <alignment horizontal="left" vertical="center" wrapText="1"/>
    </xf>
    <xf numFmtId="0" fontId="3" fillId="17" borderId="2" xfId="0" applyFont="1" applyFill="1" applyBorder="1" applyAlignment="1">
      <alignment horizontal="center"/>
    </xf>
    <xf numFmtId="0" fontId="13" fillId="3" borderId="0" xfId="0" applyFont="1" applyFill="1" applyAlignment="1">
      <alignment vertical="center"/>
    </xf>
    <xf numFmtId="0" fontId="37" fillId="3" borderId="0" xfId="0" applyFont="1" applyFill="1" applyAlignment="1">
      <alignment vertical="center"/>
    </xf>
    <xf numFmtId="0" fontId="8" fillId="8" borderId="6" xfId="0" applyFont="1" applyFill="1" applyBorder="1" applyAlignment="1">
      <alignment horizontal="center" vertical="center" wrapText="1"/>
    </xf>
    <xf numFmtId="0" fontId="8" fillId="8" borderId="7" xfId="0" applyFont="1" applyFill="1" applyBorder="1" applyAlignment="1">
      <alignment vertical="center" wrapText="1"/>
    </xf>
    <xf numFmtId="0" fontId="8" fillId="9" borderId="1" xfId="0" applyFont="1" applyFill="1" applyBorder="1" applyAlignment="1">
      <alignment horizontal="center" vertical="center" wrapText="1"/>
    </xf>
    <xf numFmtId="0" fontId="27" fillId="0" borderId="9" xfId="0" applyFont="1" applyBorder="1" applyAlignment="1">
      <alignment horizontal="left" vertical="top" wrapText="1"/>
    </xf>
    <xf numFmtId="0" fontId="27" fillId="0" borderId="0" xfId="0" applyFont="1" applyAlignment="1">
      <alignment horizontal="left" vertical="top" wrapText="1"/>
    </xf>
    <xf numFmtId="0" fontId="32" fillId="0" borderId="0" xfId="0" applyFont="1" applyAlignment="1">
      <alignment horizontal="right"/>
    </xf>
    <xf numFmtId="0" fontId="33" fillId="0" borderId="0" xfId="0" applyFont="1" applyAlignment="1">
      <alignment horizontal="left"/>
    </xf>
    <xf numFmtId="0" fontId="4" fillId="0" borderId="0" xfId="0" applyFont="1" applyAlignment="1">
      <alignment horizontal="center"/>
    </xf>
    <xf numFmtId="0" fontId="22" fillId="11" borderId="0" xfId="0" applyFont="1" applyFill="1" applyAlignment="1" applyProtection="1">
      <alignment horizontal="left"/>
      <protection locked="0"/>
    </xf>
    <xf numFmtId="0" fontId="22" fillId="0" borderId="0" xfId="0" applyFont="1" applyAlignment="1">
      <alignment horizontal="right" vertical="center"/>
    </xf>
    <xf numFmtId="0" fontId="25" fillId="11" borderId="0" xfId="0" applyFont="1" applyFill="1" applyAlignment="1" applyProtection="1">
      <alignment horizontal="left" vertical="center"/>
      <protection locked="0"/>
    </xf>
    <xf numFmtId="0" fontId="36" fillId="0" borderId="0" xfId="0" applyFont="1" applyAlignment="1">
      <alignment horizontal="left"/>
    </xf>
    <xf numFmtId="0" fontId="21" fillId="13" borderId="0" xfId="0" applyFont="1" applyFill="1" applyAlignment="1" applyProtection="1">
      <alignment horizontal="center" vertical="center"/>
      <protection locked="0"/>
    </xf>
    <xf numFmtId="0" fontId="34" fillId="0" borderId="0" xfId="0" applyFont="1" applyAlignment="1">
      <alignment horizontal="center"/>
    </xf>
    <xf numFmtId="0" fontId="29" fillId="0" borderId="0" xfId="0" applyFont="1" applyAlignment="1">
      <alignment horizontal="right" vertical="center"/>
    </xf>
    <xf numFmtId="0" fontId="0" fillId="0" borderId="0" xfId="0" applyAlignment="1">
      <alignment horizontal="center"/>
    </xf>
    <xf numFmtId="0" fontId="2" fillId="2" borderId="0" xfId="0" applyFont="1" applyFill="1" applyAlignment="1">
      <alignment horizontal="center" vertical="center"/>
    </xf>
    <xf numFmtId="0" fontId="2" fillId="6" borderId="3"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22" fillId="11" borderId="0" xfId="0" applyFont="1" applyFill="1" applyAlignment="1" applyProtection="1">
      <alignment horizontal="left" vertical="center"/>
      <protection locked="0"/>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0" xfId="0" applyFont="1" applyFill="1" applyAlignment="1">
      <alignment horizontal="center" vertical="center"/>
    </xf>
    <xf numFmtId="0" fontId="20" fillId="0" borderId="0" xfId="0" applyFont="1" applyAlignment="1">
      <alignment horizontal="left" vertical="center"/>
    </xf>
    <xf numFmtId="0" fontId="18" fillId="0" borderId="0" xfId="1" applyFont="1" applyAlignment="1">
      <alignment horizontal="left"/>
    </xf>
    <xf numFmtId="0" fontId="22" fillId="0" borderId="0" xfId="0" applyFont="1" applyAlignment="1">
      <alignment horizontal="right"/>
    </xf>
    <xf numFmtId="0" fontId="0" fillId="0" borderId="0" xfId="0" applyAlignment="1">
      <alignment horizontal="center" wrapText="1"/>
    </xf>
    <xf numFmtId="0" fontId="31" fillId="0" borderId="0" xfId="0" applyFont="1" applyAlignment="1">
      <alignment horizontal="center"/>
    </xf>
    <xf numFmtId="0" fontId="20" fillId="0" borderId="0" xfId="0" applyFont="1" applyAlignment="1">
      <alignment horizontal="left"/>
    </xf>
    <xf numFmtId="0" fontId="37" fillId="3" borderId="0" xfId="0" applyFont="1" applyFill="1" applyAlignment="1">
      <alignment horizontal="center" vertical="center"/>
    </xf>
    <xf numFmtId="0" fontId="0" fillId="0" borderId="0" xfId="0" applyAlignment="1">
      <alignment horizontal="right" wrapText="1"/>
    </xf>
    <xf numFmtId="0" fontId="0" fillId="5" borderId="3"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14" borderId="3" xfId="0" applyFill="1" applyBorder="1" applyAlignment="1">
      <alignment horizontal="left"/>
    </xf>
    <xf numFmtId="0" fontId="0" fillId="14" borderId="4" xfId="0" applyFill="1" applyBorder="1" applyAlignment="1">
      <alignment horizontal="left"/>
    </xf>
    <xf numFmtId="0" fontId="0" fillId="14" borderId="5" xfId="0" applyFill="1" applyBorder="1" applyAlignment="1">
      <alignment horizontal="left"/>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22" fillId="12" borderId="0" xfId="0" applyFont="1" applyFill="1" applyAlignment="1" applyProtection="1">
      <alignment horizontal="left"/>
      <protection locked="0"/>
    </xf>
    <xf numFmtId="0" fontId="22" fillId="11" borderId="0" xfId="0" applyFont="1" applyFill="1" applyAlignment="1" applyProtection="1">
      <alignment horizontal="center"/>
      <protection locked="0"/>
    </xf>
    <xf numFmtId="0" fontId="22" fillId="0" borderId="0" xfId="0" applyFont="1" applyAlignment="1">
      <alignment horizont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9" borderId="4" xfId="0" applyFill="1" applyBorder="1" applyAlignment="1">
      <alignment horizontal="left" vertical="center"/>
    </xf>
    <xf numFmtId="0" fontId="0" fillId="9" borderId="5" xfId="0" applyFill="1" applyBorder="1" applyAlignment="1">
      <alignment horizontal="left" vertical="center"/>
    </xf>
    <xf numFmtId="0" fontId="8" fillId="8" borderId="0" xfId="0" applyFont="1" applyFill="1" applyAlignment="1">
      <alignment horizontal="center" vertical="center" wrapText="1"/>
    </xf>
    <xf numFmtId="0" fontId="10" fillId="9" borderId="4" xfId="1" applyFill="1" applyBorder="1" applyAlignment="1">
      <alignment horizontal="left"/>
    </xf>
    <xf numFmtId="0" fontId="0" fillId="9" borderId="4" xfId="0" applyFill="1" applyBorder="1" applyAlignment="1">
      <alignment horizontal="left"/>
    </xf>
    <xf numFmtId="0" fontId="0" fillId="9" borderId="5" xfId="0" applyFill="1" applyBorder="1" applyAlignment="1">
      <alignment horizontal="left"/>
    </xf>
    <xf numFmtId="0" fontId="0" fillId="9" borderId="9" xfId="0" applyFill="1" applyBorder="1" applyAlignment="1">
      <alignment horizontal="left"/>
    </xf>
    <xf numFmtId="0" fontId="0" fillId="9" borderId="10" xfId="0" applyFill="1" applyBorder="1" applyAlignment="1">
      <alignment horizontal="left"/>
    </xf>
    <xf numFmtId="0" fontId="0" fillId="5" borderId="0" xfId="0" applyFill="1" applyAlignment="1">
      <alignment horizontal="left"/>
    </xf>
    <xf numFmtId="0" fontId="0" fillId="5" borderId="12" xfId="0" applyFill="1" applyBorder="1" applyAlignment="1">
      <alignment horizontal="left"/>
    </xf>
    <xf numFmtId="0" fontId="0" fillId="9" borderId="14" xfId="0" applyFill="1" applyBorder="1" applyAlignment="1">
      <alignment horizontal="left"/>
    </xf>
    <xf numFmtId="0" fontId="0" fillId="9" borderId="15" xfId="0" applyFill="1" applyBorder="1" applyAlignment="1">
      <alignment horizontal="left"/>
    </xf>
  </cellXfs>
  <cellStyles count="3">
    <cellStyle name="Calcul" xfId="2" builtinId="2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Y104"/>
  <sheetViews>
    <sheetView tabSelected="1" topLeftCell="A3" workbookViewId="0">
      <selection activeCell="H13" sqref="H13"/>
    </sheetView>
  </sheetViews>
  <sheetFormatPr baseColWidth="10" defaultRowHeight="15.75"/>
  <cols>
    <col min="1" max="1" width="7" customWidth="1"/>
    <col min="2" max="2" width="4.625" customWidth="1"/>
    <col min="4" max="4" width="12" customWidth="1"/>
    <col min="7" max="7" width="10.875" hidden="1" customWidth="1"/>
    <col min="8" max="8" width="8.875" customWidth="1"/>
    <col min="10" max="10" width="12.5" customWidth="1"/>
    <col min="14" max="14" width="10.875" customWidth="1"/>
    <col min="15" max="15" width="17.375" customWidth="1"/>
    <col min="16" max="16" width="17.875" customWidth="1"/>
    <col min="17" max="17" width="3.875" customWidth="1"/>
    <col min="18" max="18" width="13" customWidth="1"/>
    <col min="19" max="19" width="7.625" customWidth="1"/>
    <col min="20" max="20" width="10.875" customWidth="1"/>
    <col min="21" max="21" width="43.125" hidden="1" customWidth="1"/>
    <col min="22" max="23" width="10.875" hidden="1" customWidth="1"/>
    <col min="24" max="24" width="12.5" hidden="1" customWidth="1"/>
    <col min="25" max="25" width="12.375" hidden="1" customWidth="1"/>
    <col min="26" max="26" width="10.875" customWidth="1"/>
  </cols>
  <sheetData>
    <row r="1" spans="1:19" ht="27.95" customHeight="1">
      <c r="A1" s="103"/>
      <c r="D1" s="81"/>
      <c r="E1" s="125" t="s">
        <v>78</v>
      </c>
      <c r="F1" s="125"/>
      <c r="G1" s="125"/>
      <c r="H1" s="125"/>
      <c r="I1" s="125"/>
      <c r="J1" s="81"/>
      <c r="K1" s="81"/>
      <c r="L1" s="81"/>
      <c r="M1" s="81"/>
      <c r="N1" s="81"/>
      <c r="O1" s="81"/>
      <c r="P1" s="81"/>
    </row>
    <row r="2" spans="1:19" ht="26.25">
      <c r="A2" s="103"/>
      <c r="E2" s="99" t="str">
        <f>CONCATENATE('informations-collectivite'!E3)</f>
        <v>Communauté de commune de la Plaine de l'Ain</v>
      </c>
      <c r="F2" s="99"/>
      <c r="G2" s="99"/>
      <c r="H2" s="99"/>
      <c r="I2" s="99"/>
      <c r="J2" s="99"/>
      <c r="K2" s="99"/>
      <c r="L2" s="99"/>
      <c r="M2" s="99"/>
      <c r="N2" s="99"/>
      <c r="O2" s="99"/>
      <c r="P2" s="99"/>
      <c r="S2" s="103"/>
    </row>
    <row r="3" spans="1:19" s="2" customFormat="1" ht="57" customHeight="1">
      <c r="A3" s="103"/>
      <c r="C3" s="19"/>
      <c r="D3" s="19"/>
      <c r="E3" s="120" t="s">
        <v>76</v>
      </c>
      <c r="F3" s="120"/>
      <c r="G3" s="120"/>
      <c r="H3" s="120"/>
      <c r="I3" s="120"/>
      <c r="J3" s="120"/>
      <c r="K3" s="120"/>
      <c r="L3" s="120"/>
      <c r="M3" s="102" t="s">
        <v>74</v>
      </c>
      <c r="N3" s="102"/>
      <c r="O3" s="102"/>
      <c r="P3" s="63" t="s">
        <v>57</v>
      </c>
      <c r="S3" s="103"/>
    </row>
    <row r="4" spans="1:19" ht="23.25">
      <c r="A4" s="103"/>
      <c r="C4" s="19"/>
      <c r="D4" s="19"/>
      <c r="E4" s="47" t="s">
        <v>47</v>
      </c>
      <c r="F4" s="100" t="s">
        <v>31</v>
      </c>
      <c r="G4" s="100"/>
      <c r="H4" s="100"/>
      <c r="J4" s="7" t="s">
        <v>6</v>
      </c>
      <c r="K4" s="46">
        <f>'informations-collectivite'!A15</f>
        <v>2024</v>
      </c>
      <c r="S4" s="103"/>
    </row>
    <row r="5" spans="1:19" ht="36" customHeight="1">
      <c r="A5" s="103"/>
      <c r="C5" s="19"/>
      <c r="D5" s="19"/>
      <c r="E5" s="123" t="s">
        <v>79</v>
      </c>
      <c r="F5" s="123"/>
      <c r="G5" s="123"/>
      <c r="H5" s="123"/>
      <c r="I5" s="123"/>
      <c r="J5" s="123"/>
      <c r="K5" s="123"/>
      <c r="L5" s="123"/>
      <c r="M5" s="123"/>
      <c r="N5" s="123"/>
      <c r="O5" s="123"/>
      <c r="P5" s="123"/>
      <c r="S5" s="103"/>
    </row>
    <row r="6" spans="1:19" ht="15.95" customHeight="1">
      <c r="A6" s="103"/>
      <c r="C6" s="22"/>
      <c r="D6" s="4"/>
      <c r="H6" s="20"/>
      <c r="I6" s="20"/>
      <c r="J6" s="20"/>
      <c r="K6" s="20"/>
      <c r="L6" s="20"/>
      <c r="M6" s="20"/>
      <c r="N6" s="20"/>
      <c r="O6" s="20"/>
      <c r="P6" s="20"/>
      <c r="S6" s="103"/>
    </row>
    <row r="7" spans="1:19" s="7" customFormat="1" ht="18">
      <c r="A7" s="103"/>
      <c r="C7" s="124" t="s">
        <v>58</v>
      </c>
      <c r="D7" s="124"/>
      <c r="E7" s="124"/>
      <c r="F7" s="124"/>
      <c r="G7" s="124"/>
      <c r="H7" s="124"/>
      <c r="I7" s="124"/>
      <c r="J7" s="124"/>
      <c r="K7" s="124"/>
      <c r="L7" s="124"/>
      <c r="M7" s="124"/>
      <c r="N7" s="124"/>
      <c r="O7" s="124"/>
      <c r="P7" s="124"/>
      <c r="S7" s="103"/>
    </row>
    <row r="8" spans="1:19" s="7" customFormat="1">
      <c r="A8" s="103"/>
      <c r="C8" s="95" t="s">
        <v>59</v>
      </c>
      <c r="D8" s="95"/>
      <c r="E8" s="95"/>
      <c r="F8" s="95"/>
      <c r="G8" s="95"/>
      <c r="H8" s="95"/>
      <c r="I8" s="95"/>
      <c r="J8" s="95"/>
      <c r="K8" s="95"/>
      <c r="L8" s="95"/>
      <c r="M8" s="95"/>
      <c r="N8" s="95"/>
      <c r="O8" s="95"/>
      <c r="P8" s="95"/>
      <c r="S8" s="103"/>
    </row>
    <row r="9" spans="1:19" ht="21">
      <c r="A9" s="103"/>
      <c r="C9" s="93" t="s">
        <v>60</v>
      </c>
      <c r="D9" s="93"/>
      <c r="E9" s="93"/>
      <c r="F9" s="93"/>
      <c r="G9" s="93"/>
      <c r="H9" s="93"/>
      <c r="I9" s="93"/>
      <c r="J9" s="93"/>
      <c r="K9" s="94" t="str">
        <f>'informations-collectivite'!E5</f>
        <v>plainedelain.taxesejour.fr</v>
      </c>
      <c r="L9" s="94"/>
      <c r="M9" s="94"/>
      <c r="N9" s="94"/>
      <c r="O9" s="94"/>
      <c r="P9" s="94"/>
      <c r="S9" s="103"/>
    </row>
    <row r="10" spans="1:19">
      <c r="A10" s="103"/>
      <c r="C10" s="95" t="s">
        <v>61</v>
      </c>
      <c r="D10" s="95"/>
      <c r="E10" s="95"/>
      <c r="F10" s="95"/>
      <c r="G10" s="95"/>
      <c r="H10" s="95"/>
      <c r="I10" s="95"/>
      <c r="J10" s="95"/>
      <c r="K10" s="95"/>
      <c r="L10" s="95"/>
      <c r="M10" s="95"/>
      <c r="N10" s="95"/>
      <c r="O10" s="95"/>
      <c r="P10" s="95"/>
      <c r="S10" s="103"/>
    </row>
    <row r="11" spans="1:19">
      <c r="A11" s="103"/>
      <c r="C11" s="95" t="s">
        <v>68</v>
      </c>
      <c r="D11" s="95"/>
      <c r="E11" s="95"/>
      <c r="F11" s="95"/>
      <c r="G11" s="95"/>
      <c r="H11" s="95"/>
      <c r="I11" s="95"/>
      <c r="J11" s="95"/>
      <c r="K11" s="95"/>
      <c r="L11" s="95"/>
      <c r="M11" s="95"/>
      <c r="N11" s="95"/>
      <c r="O11" s="95"/>
      <c r="P11" s="95"/>
      <c r="S11" s="103"/>
    </row>
    <row r="12" spans="1:19" ht="20.25">
      <c r="A12" s="103"/>
      <c r="C12" s="101" t="str">
        <f>'informations-collectivite'!E5</f>
        <v>plainedelain.taxesejour.fr</v>
      </c>
      <c r="D12" s="101"/>
      <c r="E12" s="101"/>
      <c r="F12" s="101"/>
      <c r="G12" s="101"/>
      <c r="H12" s="101"/>
      <c r="I12" s="101"/>
      <c r="J12" s="101"/>
      <c r="K12" s="101"/>
      <c r="L12" s="101"/>
      <c r="M12" s="101"/>
      <c r="N12" s="101"/>
      <c r="O12" s="101"/>
      <c r="P12" s="101"/>
      <c r="S12" s="103"/>
    </row>
    <row r="13" spans="1:19" ht="23.1" customHeight="1">
      <c r="A13" s="103"/>
      <c r="S13" s="103"/>
    </row>
    <row r="14" spans="1:19" ht="33" customHeight="1">
      <c r="A14" s="103"/>
      <c r="C14" s="97" t="s">
        <v>44</v>
      </c>
      <c r="D14" s="97"/>
      <c r="E14" s="97"/>
      <c r="F14" s="82"/>
      <c r="G14" s="98"/>
      <c r="H14" s="98"/>
      <c r="I14" s="98"/>
      <c r="K14" s="97" t="s">
        <v>2</v>
      </c>
      <c r="L14" s="97"/>
      <c r="M14" s="112"/>
      <c r="N14" s="112"/>
      <c r="O14" s="112"/>
      <c r="P14" s="112"/>
      <c r="S14" s="103"/>
    </row>
    <row r="15" spans="1:19" ht="23.1" customHeight="1">
      <c r="A15" s="103"/>
      <c r="C15" s="122" t="s">
        <v>45</v>
      </c>
      <c r="D15" s="122"/>
      <c r="E15" s="122"/>
      <c r="F15" s="83"/>
      <c r="G15" s="139"/>
      <c r="H15" s="139"/>
      <c r="I15" s="139"/>
      <c r="J15" s="139"/>
      <c r="K15" s="139"/>
      <c r="L15" s="139"/>
      <c r="M15" s="139"/>
      <c r="N15" s="139"/>
      <c r="O15" s="139"/>
      <c r="P15" s="139"/>
      <c r="S15" s="103"/>
    </row>
    <row r="16" spans="1:19" ht="23.1" customHeight="1">
      <c r="A16" s="103"/>
      <c r="C16" s="122" t="s">
        <v>3</v>
      </c>
      <c r="D16" s="122"/>
      <c r="E16" s="122"/>
      <c r="F16" s="83"/>
      <c r="G16" s="140"/>
      <c r="H16" s="140"/>
      <c r="I16" s="140"/>
      <c r="J16" s="140"/>
      <c r="K16" s="140"/>
      <c r="L16" s="140"/>
      <c r="M16" s="140"/>
      <c r="N16" s="140"/>
      <c r="O16" s="140"/>
      <c r="P16" s="140"/>
      <c r="S16" s="103"/>
    </row>
    <row r="17" spans="1:25" ht="18.75">
      <c r="A17" s="103"/>
      <c r="D17" s="122" t="s">
        <v>4</v>
      </c>
      <c r="E17" s="122"/>
      <c r="F17" s="122"/>
      <c r="G17" s="122"/>
      <c r="H17" s="43"/>
      <c r="I17" s="45"/>
      <c r="K17" s="141" t="s">
        <v>5</v>
      </c>
      <c r="L17" s="141"/>
      <c r="M17" s="44"/>
      <c r="S17" s="103"/>
    </row>
    <row r="18" spans="1:25" ht="18.75">
      <c r="A18" s="103"/>
      <c r="D18" s="122" t="s">
        <v>46</v>
      </c>
      <c r="E18" s="122"/>
      <c r="F18" s="122"/>
      <c r="G18" s="122"/>
      <c r="H18" s="96"/>
      <c r="I18" s="96"/>
      <c r="J18" s="96"/>
      <c r="K18" s="96"/>
      <c r="L18" s="96"/>
      <c r="M18" s="96"/>
      <c r="S18" s="103"/>
    </row>
    <row r="19" spans="1:25">
      <c r="A19" s="103"/>
      <c r="S19" s="103"/>
    </row>
    <row r="20" spans="1:25" ht="62.1" customHeight="1">
      <c r="A20" s="103"/>
      <c r="C20" s="113" t="s">
        <v>26</v>
      </c>
      <c r="D20" s="114"/>
      <c r="E20" s="114"/>
      <c r="F20" s="114"/>
      <c r="G20" s="114"/>
      <c r="H20" s="114"/>
      <c r="I20" s="114"/>
      <c r="J20" s="115"/>
      <c r="K20" s="39">
        <f>'informations-collectivite'!E11</f>
        <v>5</v>
      </c>
      <c r="L20" s="17" t="s">
        <v>7</v>
      </c>
      <c r="N20" s="142" t="s">
        <v>27</v>
      </c>
      <c r="O20" s="143"/>
      <c r="P20" s="38">
        <f>'informations-collectivite'!E15</f>
        <v>10</v>
      </c>
      <c r="Q20" s="18" t="s">
        <v>7</v>
      </c>
      <c r="S20" s="103"/>
    </row>
    <row r="21" spans="1:25">
      <c r="A21" s="103"/>
      <c r="C21" s="109" t="s">
        <v>72</v>
      </c>
      <c r="D21" s="110"/>
      <c r="E21" s="110"/>
      <c r="F21" s="110"/>
      <c r="G21" s="110"/>
      <c r="H21" s="110"/>
      <c r="I21" s="110"/>
      <c r="J21" s="111"/>
      <c r="K21" s="40">
        <f>'informations-collectivite'!E13</f>
        <v>2.35</v>
      </c>
      <c r="L21" s="16" t="s">
        <v>8</v>
      </c>
      <c r="S21" s="103"/>
    </row>
    <row r="22" spans="1:25" s="4" customFormat="1">
      <c r="A22" s="103"/>
      <c r="C22"/>
      <c r="D22"/>
      <c r="E22"/>
      <c r="F22"/>
      <c r="G22"/>
      <c r="H22"/>
      <c r="I22"/>
      <c r="J22"/>
      <c r="K22"/>
      <c r="L22"/>
      <c r="M22"/>
      <c r="N22"/>
      <c r="O22"/>
      <c r="P22"/>
      <c r="S22" s="103"/>
    </row>
    <row r="23" spans="1:25" s="4" customFormat="1" ht="12.95" customHeight="1">
      <c r="A23" s="103"/>
      <c r="C23" s="13"/>
      <c r="D23" s="13"/>
      <c r="E23" s="13"/>
      <c r="F23" s="13"/>
      <c r="G23" s="13"/>
      <c r="H23" s="104" t="s">
        <v>21</v>
      </c>
      <c r="I23" s="104"/>
      <c r="J23" s="104"/>
      <c r="K23" s="104"/>
      <c r="L23" s="104"/>
      <c r="M23" s="104"/>
      <c r="N23" s="13"/>
      <c r="O23" s="13"/>
      <c r="P23" s="13"/>
      <c r="S23" s="103"/>
    </row>
    <row r="24" spans="1:25" s="4" customFormat="1">
      <c r="A24" s="103"/>
      <c r="C24" s="13"/>
      <c r="D24" s="13"/>
      <c r="E24" s="13"/>
      <c r="F24" s="13"/>
      <c r="G24" s="13"/>
      <c r="H24" s="119" t="s">
        <v>19</v>
      </c>
      <c r="I24" s="119"/>
      <c r="J24" s="119"/>
      <c r="K24" s="119"/>
      <c r="L24" s="119"/>
      <c r="M24" s="13"/>
      <c r="N24" s="13"/>
      <c r="O24" s="13"/>
      <c r="P24" s="13"/>
      <c r="S24" s="103"/>
      <c r="U24" s="14"/>
    </row>
    <row r="25" spans="1:25" s="4" customFormat="1" ht="12.95" customHeight="1">
      <c r="A25" s="103"/>
      <c r="I25" s="116" t="s">
        <v>16</v>
      </c>
      <c r="J25" s="117"/>
      <c r="K25" s="117"/>
      <c r="L25" s="118"/>
      <c r="S25" s="103"/>
    </row>
    <row r="26" spans="1:25" s="4" customFormat="1" ht="120.95" customHeight="1">
      <c r="A26" s="103"/>
      <c r="C26" s="9" t="s">
        <v>0</v>
      </c>
      <c r="D26" s="9" t="s">
        <v>1</v>
      </c>
      <c r="E26" s="11" t="s">
        <v>17</v>
      </c>
      <c r="F26" s="11" t="s">
        <v>77</v>
      </c>
      <c r="G26" s="11" t="s">
        <v>18</v>
      </c>
      <c r="H26" s="11" t="s">
        <v>48</v>
      </c>
      <c r="I26" s="11" t="s">
        <v>49</v>
      </c>
      <c r="J26" s="11" t="s">
        <v>50</v>
      </c>
      <c r="K26" s="11" t="s">
        <v>51</v>
      </c>
      <c r="L26" s="11" t="s">
        <v>52</v>
      </c>
      <c r="M26" s="11" t="s">
        <v>53</v>
      </c>
      <c r="N26" s="10" t="s">
        <v>29</v>
      </c>
      <c r="O26" s="12" t="s">
        <v>20</v>
      </c>
      <c r="P26" s="9" t="s">
        <v>22</v>
      </c>
      <c r="S26" s="103"/>
      <c r="U26" s="66" t="s">
        <v>63</v>
      </c>
      <c r="V26" s="67" t="s">
        <v>64</v>
      </c>
      <c r="W26" s="67" t="s">
        <v>67</v>
      </c>
      <c r="X26" s="67" t="s">
        <v>65</v>
      </c>
      <c r="Y26" s="67" t="s">
        <v>66</v>
      </c>
    </row>
    <row r="27" spans="1:25" s="60" customFormat="1">
      <c r="A27" s="103"/>
      <c r="C27" s="78"/>
      <c r="D27" s="78"/>
      <c r="E27" s="79"/>
      <c r="F27" s="79"/>
      <c r="G27" s="85" t="e">
        <f>F27/E27</f>
        <v>#DIV/0!</v>
      </c>
      <c r="H27" s="79"/>
      <c r="I27" s="79"/>
      <c r="J27" s="79"/>
      <c r="K27" s="79"/>
      <c r="L27" s="79"/>
      <c r="M27" s="79"/>
      <c r="N27" s="56" t="str">
        <f>IF((E27*H27)&lt;&gt;0, (E27*H27), "-")</f>
        <v>-</v>
      </c>
      <c r="O27" s="58" t="str">
        <f>Y27</f>
        <v>-</v>
      </c>
      <c r="P27" s="58" t="str">
        <f>IF( AND(ISNUMBER(O27),ISNUMBER(N27)),  (O27*N27), "-")</f>
        <v>-</v>
      </c>
      <c r="R27" s="65"/>
      <c r="S27" s="103"/>
      <c r="T27" s="57"/>
      <c r="U27" s="68" t="str">
        <f>IF((H27+I27+J27+K27+L27+M27)&lt;&gt;0, MIN(K21, (G27/(H27+I27+J27+K27+L27+M27))*K20/100 ), "-")</f>
        <v>-</v>
      </c>
      <c r="V27" s="68" t="str">
        <f>IF(ISNUMBER(U27), ROUND(U27,2),"-")</f>
        <v>-</v>
      </c>
      <c r="W27" s="69">
        <f>P20</f>
        <v>10</v>
      </c>
      <c r="X27" s="70" t="str">
        <f>IF(ISNUMBER(V27),V27+V27*W27/100,"-")</f>
        <v>-</v>
      </c>
      <c r="Y27" s="70" t="str">
        <f>IF(ISNUMBER(X27),  ROUND(X27,2), "-")</f>
        <v>-</v>
      </c>
    </row>
    <row r="28" spans="1:25">
      <c r="A28" s="103"/>
      <c r="C28" s="78"/>
      <c r="D28" s="78"/>
      <c r="E28" s="79"/>
      <c r="F28" s="79"/>
      <c r="G28" s="85" t="e">
        <f t="shared" ref="G28:G77" si="0">F28/E28</f>
        <v>#DIV/0!</v>
      </c>
      <c r="H28" s="79"/>
      <c r="I28" s="79"/>
      <c r="J28" s="79"/>
      <c r="K28" s="79"/>
      <c r="L28" s="79"/>
      <c r="M28" s="79"/>
      <c r="N28" s="56" t="str">
        <f t="shared" ref="N28:N77" si="1">IF((E28*H28)&lt;&gt;0, (E28*H28), "-")</f>
        <v>-</v>
      </c>
      <c r="O28" s="58" t="str">
        <f t="shared" ref="O28:O77" si="2">Y28</f>
        <v>-</v>
      </c>
      <c r="P28" s="58" t="str">
        <f t="shared" ref="P28:P77" si="3">IF( AND(ISNUMBER(O28),ISNUMBER(N28)),  (O28*N28), "-")</f>
        <v>-</v>
      </c>
      <c r="S28" s="103"/>
      <c r="U28" s="68" t="str">
        <f>IF((H28+I28+J28+K28+L28+M28)&lt;&gt;0, MIN(K21, (G28/(H28+I28+J28+K28+L28+M28))*K20/100 ), "-")</f>
        <v>-</v>
      </c>
      <c r="V28" s="68" t="str">
        <f t="shared" ref="V28:V77" si="4">IF(ISNUMBER(U28), ROUND(U28,2),"-")</f>
        <v>-</v>
      </c>
      <c r="W28" s="69">
        <f>P20</f>
        <v>10</v>
      </c>
      <c r="X28" s="70" t="str">
        <f t="shared" ref="X28:X77" si="5">IF(ISNUMBER(V28),V28+V28*W28/100,"-")</f>
        <v>-</v>
      </c>
      <c r="Y28" s="70" t="str">
        <f t="shared" ref="Y28:Y77" si="6">IF(ISNUMBER(X28),  ROUND(X28,2), "-")</f>
        <v>-</v>
      </c>
    </row>
    <row r="29" spans="1:25">
      <c r="A29" s="103"/>
      <c r="C29" s="78"/>
      <c r="D29" s="78"/>
      <c r="E29" s="79"/>
      <c r="F29" s="79"/>
      <c r="G29" s="85" t="e">
        <f t="shared" si="0"/>
        <v>#DIV/0!</v>
      </c>
      <c r="H29" s="79"/>
      <c r="I29" s="79"/>
      <c r="J29" s="79"/>
      <c r="K29" s="79"/>
      <c r="L29" s="79"/>
      <c r="M29" s="79"/>
      <c r="N29" s="56" t="str">
        <f t="shared" si="1"/>
        <v>-</v>
      </c>
      <c r="O29" s="58" t="str">
        <f t="shared" si="2"/>
        <v>-</v>
      </c>
      <c r="P29" s="58" t="str">
        <f t="shared" si="3"/>
        <v>-</v>
      </c>
      <c r="S29" s="103"/>
      <c r="U29" s="68" t="str">
        <f>IF((H29+I29+J29+K29+L29+M29)&lt;&gt;0, MIN(K21, (G29/(H29+I29+J29+K29+L29+M29))*K20/100 ), "-")</f>
        <v>-</v>
      </c>
      <c r="V29" s="68" t="str">
        <f t="shared" si="4"/>
        <v>-</v>
      </c>
      <c r="W29" s="69">
        <f>P20</f>
        <v>10</v>
      </c>
      <c r="X29" s="70" t="str">
        <f t="shared" si="5"/>
        <v>-</v>
      </c>
      <c r="Y29" s="70" t="str">
        <f t="shared" si="6"/>
        <v>-</v>
      </c>
    </row>
    <row r="30" spans="1:25">
      <c r="A30" s="103"/>
      <c r="C30" s="78"/>
      <c r="D30" s="78"/>
      <c r="E30" s="79"/>
      <c r="F30" s="79"/>
      <c r="G30" s="85" t="e">
        <f t="shared" si="0"/>
        <v>#DIV/0!</v>
      </c>
      <c r="H30" s="79"/>
      <c r="I30" s="79"/>
      <c r="J30" s="79"/>
      <c r="K30" s="79"/>
      <c r="L30" s="79"/>
      <c r="M30" s="79"/>
      <c r="N30" s="56" t="str">
        <f t="shared" si="1"/>
        <v>-</v>
      </c>
      <c r="O30" s="58" t="str">
        <f t="shared" si="2"/>
        <v>-</v>
      </c>
      <c r="P30" s="58" t="str">
        <f t="shared" si="3"/>
        <v>-</v>
      </c>
      <c r="S30" s="103"/>
      <c r="U30" s="68" t="str">
        <f>IF((H30+I30+J30+K30+L30+M30)&lt;&gt;0, MIN(K21, (G30/(H30+I30+J30+K30+L30+M30))*K20/100 ), "-")</f>
        <v>-</v>
      </c>
      <c r="V30" s="68" t="str">
        <f t="shared" si="4"/>
        <v>-</v>
      </c>
      <c r="W30" s="69">
        <f>P20</f>
        <v>10</v>
      </c>
      <c r="X30" s="70" t="str">
        <f t="shared" si="5"/>
        <v>-</v>
      </c>
      <c r="Y30" s="70" t="str">
        <f t="shared" si="6"/>
        <v>-</v>
      </c>
    </row>
    <row r="31" spans="1:25">
      <c r="A31" s="103"/>
      <c r="C31" s="78"/>
      <c r="D31" s="78"/>
      <c r="E31" s="79"/>
      <c r="F31" s="79"/>
      <c r="G31" s="85" t="e">
        <f t="shared" si="0"/>
        <v>#DIV/0!</v>
      </c>
      <c r="H31" s="79"/>
      <c r="I31" s="79"/>
      <c r="J31" s="79"/>
      <c r="K31" s="79"/>
      <c r="L31" s="79"/>
      <c r="M31" s="79"/>
      <c r="N31" s="56" t="str">
        <f t="shared" si="1"/>
        <v>-</v>
      </c>
      <c r="O31" s="58" t="str">
        <f t="shared" si="2"/>
        <v>-</v>
      </c>
      <c r="P31" s="58" t="str">
        <f t="shared" si="3"/>
        <v>-</v>
      </c>
      <c r="S31" s="103"/>
      <c r="U31" s="68" t="str">
        <f>IF((H31+I31+J31+K31+L31+M31)&lt;&gt;0, MIN(K21, (G31/(H31+I31+J31+K31+L31+M31))*K20/100 ), "-")</f>
        <v>-</v>
      </c>
      <c r="V31" s="68" t="str">
        <f t="shared" si="4"/>
        <v>-</v>
      </c>
      <c r="W31" s="69">
        <f>P20</f>
        <v>10</v>
      </c>
      <c r="X31" s="70" t="str">
        <f t="shared" si="5"/>
        <v>-</v>
      </c>
      <c r="Y31" s="70" t="str">
        <f t="shared" si="6"/>
        <v>-</v>
      </c>
    </row>
    <row r="32" spans="1:25">
      <c r="A32" s="103"/>
      <c r="C32" s="78"/>
      <c r="D32" s="78"/>
      <c r="E32" s="79"/>
      <c r="F32" s="79"/>
      <c r="G32" s="85" t="e">
        <f t="shared" si="0"/>
        <v>#DIV/0!</v>
      </c>
      <c r="H32" s="79"/>
      <c r="I32" s="79"/>
      <c r="J32" s="79"/>
      <c r="K32" s="79"/>
      <c r="L32" s="79"/>
      <c r="M32" s="79"/>
      <c r="N32" s="56" t="str">
        <f t="shared" si="1"/>
        <v>-</v>
      </c>
      <c r="O32" s="58" t="str">
        <f t="shared" si="2"/>
        <v>-</v>
      </c>
      <c r="P32" s="58" t="str">
        <f t="shared" si="3"/>
        <v>-</v>
      </c>
      <c r="S32" s="103"/>
      <c r="U32" s="68" t="str">
        <f>IF((H32+I32+J32+K32+L32+M32)&lt;&gt;0, MIN(K21, (G32/(H32+I32+J32+K32+L32+M32))*K20/100 ), "-")</f>
        <v>-</v>
      </c>
      <c r="V32" s="68" t="str">
        <f t="shared" si="4"/>
        <v>-</v>
      </c>
      <c r="W32" s="69">
        <f>P20</f>
        <v>10</v>
      </c>
      <c r="X32" s="70" t="str">
        <f t="shared" si="5"/>
        <v>-</v>
      </c>
      <c r="Y32" s="70" t="str">
        <f t="shared" si="6"/>
        <v>-</v>
      </c>
    </row>
    <row r="33" spans="1:25">
      <c r="A33" s="103"/>
      <c r="C33" s="78"/>
      <c r="D33" s="78"/>
      <c r="E33" s="79"/>
      <c r="F33" s="79"/>
      <c r="G33" s="85" t="e">
        <f t="shared" si="0"/>
        <v>#DIV/0!</v>
      </c>
      <c r="H33" s="79"/>
      <c r="I33" s="79"/>
      <c r="J33" s="79"/>
      <c r="K33" s="79"/>
      <c r="L33" s="79"/>
      <c r="M33" s="79"/>
      <c r="N33" s="56" t="str">
        <f t="shared" si="1"/>
        <v>-</v>
      </c>
      <c r="O33" s="58" t="str">
        <f t="shared" si="2"/>
        <v>-</v>
      </c>
      <c r="P33" s="58" t="str">
        <f t="shared" si="3"/>
        <v>-</v>
      </c>
      <c r="S33" s="103"/>
      <c r="U33" s="68" t="str">
        <f>IF((H33+I33+J33+K33+L33+M33)&lt;&gt;0, MIN(K21, (G33/(H33+I33+J33+K33+L33+M33))*K20/100 ), "-")</f>
        <v>-</v>
      </c>
      <c r="V33" s="68" t="str">
        <f t="shared" si="4"/>
        <v>-</v>
      </c>
      <c r="W33" s="69">
        <f>P20</f>
        <v>10</v>
      </c>
      <c r="X33" s="70" t="str">
        <f t="shared" si="5"/>
        <v>-</v>
      </c>
      <c r="Y33" s="70" t="str">
        <f t="shared" si="6"/>
        <v>-</v>
      </c>
    </row>
    <row r="34" spans="1:25">
      <c r="A34" s="103"/>
      <c r="C34" s="78"/>
      <c r="D34" s="78"/>
      <c r="E34" s="79"/>
      <c r="F34" s="79"/>
      <c r="G34" s="85" t="e">
        <f t="shared" si="0"/>
        <v>#DIV/0!</v>
      </c>
      <c r="H34" s="79"/>
      <c r="I34" s="79"/>
      <c r="J34" s="79"/>
      <c r="K34" s="79"/>
      <c r="L34" s="79"/>
      <c r="M34" s="79"/>
      <c r="N34" s="56" t="str">
        <f t="shared" si="1"/>
        <v>-</v>
      </c>
      <c r="O34" s="58" t="str">
        <f t="shared" si="2"/>
        <v>-</v>
      </c>
      <c r="P34" s="58" t="str">
        <f t="shared" si="3"/>
        <v>-</v>
      </c>
      <c r="S34" s="103"/>
      <c r="U34" s="68" t="str">
        <f>IF((H34+I34+J34+K34+L34+M34)&lt;&gt;0, MIN(K21, (G34/(H34+I34+J34+K34+L34+M34))*K20/100 ), "-")</f>
        <v>-</v>
      </c>
      <c r="V34" s="68" t="str">
        <f t="shared" si="4"/>
        <v>-</v>
      </c>
      <c r="W34" s="69">
        <f>P20</f>
        <v>10</v>
      </c>
      <c r="X34" s="70" t="str">
        <f t="shared" si="5"/>
        <v>-</v>
      </c>
      <c r="Y34" s="70" t="str">
        <f t="shared" si="6"/>
        <v>-</v>
      </c>
    </row>
    <row r="35" spans="1:25">
      <c r="A35" s="103"/>
      <c r="C35" s="78"/>
      <c r="D35" s="78"/>
      <c r="E35" s="79"/>
      <c r="F35" s="79"/>
      <c r="G35" s="85" t="e">
        <f t="shared" si="0"/>
        <v>#DIV/0!</v>
      </c>
      <c r="H35" s="79"/>
      <c r="I35" s="79"/>
      <c r="J35" s="79"/>
      <c r="K35" s="79"/>
      <c r="L35" s="79"/>
      <c r="M35" s="79"/>
      <c r="N35" s="56" t="str">
        <f t="shared" si="1"/>
        <v>-</v>
      </c>
      <c r="O35" s="58" t="str">
        <f t="shared" si="2"/>
        <v>-</v>
      </c>
      <c r="P35" s="58" t="str">
        <f t="shared" si="3"/>
        <v>-</v>
      </c>
      <c r="S35" s="103"/>
      <c r="U35" s="68" t="str">
        <f>IF((H35+I35+J35+K35+L35+M35)&lt;&gt;0, MIN(K21, (G35/(H35+I35+J35+K35+L35+M35))*K20/100 ), "-")</f>
        <v>-</v>
      </c>
      <c r="V35" s="68" t="str">
        <f t="shared" si="4"/>
        <v>-</v>
      </c>
      <c r="W35" s="69">
        <f>P20</f>
        <v>10</v>
      </c>
      <c r="X35" s="70" t="str">
        <f t="shared" si="5"/>
        <v>-</v>
      </c>
      <c r="Y35" s="70" t="str">
        <f t="shared" si="6"/>
        <v>-</v>
      </c>
    </row>
    <row r="36" spans="1:25">
      <c r="A36" s="103"/>
      <c r="C36" s="78"/>
      <c r="D36" s="78"/>
      <c r="E36" s="79"/>
      <c r="F36" s="79"/>
      <c r="G36" s="85" t="e">
        <f t="shared" si="0"/>
        <v>#DIV/0!</v>
      </c>
      <c r="H36" s="79"/>
      <c r="I36" s="79"/>
      <c r="J36" s="79"/>
      <c r="K36" s="79"/>
      <c r="L36" s="79"/>
      <c r="M36" s="79"/>
      <c r="N36" s="56" t="str">
        <f t="shared" si="1"/>
        <v>-</v>
      </c>
      <c r="O36" s="58" t="str">
        <f t="shared" si="2"/>
        <v>-</v>
      </c>
      <c r="P36" s="58" t="str">
        <f t="shared" si="3"/>
        <v>-</v>
      </c>
      <c r="S36" s="103"/>
      <c r="U36" s="68" t="str">
        <f>IF((H36+I36+J36+K36+L36+M36)&lt;&gt;0, MIN(K21, (G36/(H36+I36+J36+K36+L36+M36))*K20/100 ), "-")</f>
        <v>-</v>
      </c>
      <c r="V36" s="68" t="str">
        <f t="shared" si="4"/>
        <v>-</v>
      </c>
      <c r="W36" s="69">
        <f>P20</f>
        <v>10</v>
      </c>
      <c r="X36" s="70" t="str">
        <f t="shared" si="5"/>
        <v>-</v>
      </c>
      <c r="Y36" s="70" t="str">
        <f t="shared" si="6"/>
        <v>-</v>
      </c>
    </row>
    <row r="37" spans="1:25">
      <c r="A37" s="103"/>
      <c r="C37" s="78"/>
      <c r="D37" s="78"/>
      <c r="E37" s="79"/>
      <c r="F37" s="79"/>
      <c r="G37" s="85" t="e">
        <f t="shared" si="0"/>
        <v>#DIV/0!</v>
      </c>
      <c r="H37" s="79"/>
      <c r="I37" s="79"/>
      <c r="J37" s="79"/>
      <c r="K37" s="79"/>
      <c r="L37" s="79"/>
      <c r="M37" s="79"/>
      <c r="N37" s="56" t="str">
        <f t="shared" si="1"/>
        <v>-</v>
      </c>
      <c r="O37" s="58" t="str">
        <f t="shared" si="2"/>
        <v>-</v>
      </c>
      <c r="P37" s="58" t="str">
        <f t="shared" si="3"/>
        <v>-</v>
      </c>
      <c r="S37" s="103"/>
      <c r="U37" s="68" t="str">
        <f>IF((H37+I37+J37+K37+L37+M37)&lt;&gt;0, MIN(K21, (G37/(H37+I37+J37+K37+L37+M37))*K20/100 ), "-")</f>
        <v>-</v>
      </c>
      <c r="V37" s="68" t="str">
        <f t="shared" si="4"/>
        <v>-</v>
      </c>
      <c r="W37" s="69">
        <f>P20</f>
        <v>10</v>
      </c>
      <c r="X37" s="70" t="str">
        <f t="shared" si="5"/>
        <v>-</v>
      </c>
      <c r="Y37" s="70" t="str">
        <f t="shared" si="6"/>
        <v>-</v>
      </c>
    </row>
    <row r="38" spans="1:25">
      <c r="A38" s="103"/>
      <c r="C38" s="78"/>
      <c r="D38" s="78"/>
      <c r="E38" s="79"/>
      <c r="F38" s="79"/>
      <c r="G38" s="85" t="e">
        <f t="shared" si="0"/>
        <v>#DIV/0!</v>
      </c>
      <c r="H38" s="79"/>
      <c r="I38" s="79"/>
      <c r="J38" s="79"/>
      <c r="K38" s="79"/>
      <c r="L38" s="79"/>
      <c r="M38" s="79"/>
      <c r="N38" s="56" t="str">
        <f t="shared" si="1"/>
        <v>-</v>
      </c>
      <c r="O38" s="58" t="str">
        <f t="shared" si="2"/>
        <v>-</v>
      </c>
      <c r="P38" s="58" t="str">
        <f t="shared" si="3"/>
        <v>-</v>
      </c>
      <c r="S38" s="103"/>
      <c r="U38" s="68" t="str">
        <f>IF((H38+I38+J38+K38+L38+M38)&lt;&gt;0, MIN(K21, (G38/(H38+I38+J38+K38+L38+M38))*K20/100 ), "-")</f>
        <v>-</v>
      </c>
      <c r="V38" s="68" t="str">
        <f t="shared" si="4"/>
        <v>-</v>
      </c>
      <c r="W38" s="69">
        <f>P20</f>
        <v>10</v>
      </c>
      <c r="X38" s="70" t="str">
        <f t="shared" si="5"/>
        <v>-</v>
      </c>
      <c r="Y38" s="70" t="str">
        <f t="shared" si="6"/>
        <v>-</v>
      </c>
    </row>
    <row r="39" spans="1:25">
      <c r="A39" s="103"/>
      <c r="C39" s="78"/>
      <c r="D39" s="78"/>
      <c r="E39" s="79"/>
      <c r="F39" s="79"/>
      <c r="G39" s="85" t="e">
        <f t="shared" si="0"/>
        <v>#DIV/0!</v>
      </c>
      <c r="H39" s="79"/>
      <c r="I39" s="79"/>
      <c r="J39" s="79"/>
      <c r="K39" s="79"/>
      <c r="L39" s="79"/>
      <c r="M39" s="79"/>
      <c r="N39" s="56" t="str">
        <f t="shared" si="1"/>
        <v>-</v>
      </c>
      <c r="O39" s="58" t="str">
        <f t="shared" si="2"/>
        <v>-</v>
      </c>
      <c r="P39" s="58" t="str">
        <f t="shared" si="3"/>
        <v>-</v>
      </c>
      <c r="S39" s="103"/>
      <c r="U39" s="68" t="str">
        <f>IF((H39+I39+J39+K39+L39+M39)&lt;&gt;0, MIN(K21, (G39/(H39+I39+J39+K39+L39+M39))*K20/100 ), "-")</f>
        <v>-</v>
      </c>
      <c r="V39" s="68" t="str">
        <f t="shared" si="4"/>
        <v>-</v>
      </c>
      <c r="W39" s="69">
        <f>P20</f>
        <v>10</v>
      </c>
      <c r="X39" s="70" t="str">
        <f t="shared" si="5"/>
        <v>-</v>
      </c>
      <c r="Y39" s="70" t="str">
        <f t="shared" si="6"/>
        <v>-</v>
      </c>
    </row>
    <row r="40" spans="1:25">
      <c r="A40" s="103"/>
      <c r="C40" s="78"/>
      <c r="D40" s="78"/>
      <c r="E40" s="79"/>
      <c r="F40" s="79"/>
      <c r="G40" s="85" t="e">
        <f t="shared" si="0"/>
        <v>#DIV/0!</v>
      </c>
      <c r="H40" s="79"/>
      <c r="I40" s="79"/>
      <c r="J40" s="79"/>
      <c r="K40" s="79"/>
      <c r="L40" s="79"/>
      <c r="M40" s="79"/>
      <c r="N40" s="56" t="str">
        <f t="shared" si="1"/>
        <v>-</v>
      </c>
      <c r="O40" s="58" t="str">
        <f t="shared" si="2"/>
        <v>-</v>
      </c>
      <c r="P40" s="58" t="str">
        <f t="shared" si="3"/>
        <v>-</v>
      </c>
      <c r="S40" s="103"/>
      <c r="U40" s="68" t="str">
        <f>IF((H40+I40+J40+K40+L40+M40)&lt;&gt;0, MIN(K21, (G40/(H40+I40+J40+K40+L40+M40))*K20/100 ), "-")</f>
        <v>-</v>
      </c>
      <c r="V40" s="68" t="str">
        <f t="shared" si="4"/>
        <v>-</v>
      </c>
      <c r="W40" s="69">
        <f>P20</f>
        <v>10</v>
      </c>
      <c r="X40" s="70" t="str">
        <f t="shared" si="5"/>
        <v>-</v>
      </c>
      <c r="Y40" s="70" t="str">
        <f t="shared" si="6"/>
        <v>-</v>
      </c>
    </row>
    <row r="41" spans="1:25">
      <c r="A41" s="103"/>
      <c r="C41" s="78"/>
      <c r="D41" s="78"/>
      <c r="E41" s="79"/>
      <c r="F41" s="79"/>
      <c r="G41" s="85" t="e">
        <f t="shared" si="0"/>
        <v>#DIV/0!</v>
      </c>
      <c r="H41" s="79"/>
      <c r="I41" s="79"/>
      <c r="J41" s="79"/>
      <c r="K41" s="79"/>
      <c r="L41" s="79"/>
      <c r="M41" s="79"/>
      <c r="N41" s="56" t="str">
        <f t="shared" si="1"/>
        <v>-</v>
      </c>
      <c r="O41" s="58" t="str">
        <f t="shared" si="2"/>
        <v>-</v>
      </c>
      <c r="P41" s="58" t="str">
        <f t="shared" si="3"/>
        <v>-</v>
      </c>
      <c r="S41" s="103"/>
      <c r="U41" s="68" t="str">
        <f>IF((H41+I41+J41+K41+L41+M41)&lt;&gt;0, MIN(K21, (G41/(H41+I41+J41+K41+L41+M41))*K20/100 ), "-")</f>
        <v>-</v>
      </c>
      <c r="V41" s="68" t="str">
        <f t="shared" si="4"/>
        <v>-</v>
      </c>
      <c r="W41" s="69">
        <f>P20</f>
        <v>10</v>
      </c>
      <c r="X41" s="70" t="str">
        <f t="shared" si="5"/>
        <v>-</v>
      </c>
      <c r="Y41" s="70" t="str">
        <f t="shared" si="6"/>
        <v>-</v>
      </c>
    </row>
    <row r="42" spans="1:25">
      <c r="A42" s="103"/>
      <c r="C42" s="78"/>
      <c r="D42" s="78"/>
      <c r="E42" s="79"/>
      <c r="F42" s="79"/>
      <c r="G42" s="85" t="e">
        <f t="shared" si="0"/>
        <v>#DIV/0!</v>
      </c>
      <c r="H42" s="79"/>
      <c r="I42" s="79"/>
      <c r="J42" s="79"/>
      <c r="K42" s="79"/>
      <c r="L42" s="79"/>
      <c r="M42" s="79"/>
      <c r="N42" s="56" t="str">
        <f t="shared" ref="N42" si="7">IF((E42*H42)&lt;&gt;0, (E42*H42), "-")</f>
        <v>-</v>
      </c>
      <c r="O42" s="58" t="str">
        <f t="shared" ref="O42" si="8">Y42</f>
        <v>-</v>
      </c>
      <c r="P42" s="58" t="str">
        <f t="shared" ref="P42" si="9">IF( AND(ISNUMBER(O42),ISNUMBER(N42)),  (O42*N42), "-")</f>
        <v>-</v>
      </c>
      <c r="S42" s="103"/>
      <c r="U42" s="68" t="str">
        <f>IF((H42+I42+J42+K42+L42+M42)&lt;&gt;0, MIN(K21, (G42/(H42+I42+J42+K42+L42+M42))*K20/100 ), "-")</f>
        <v>-</v>
      </c>
      <c r="V42" s="68" t="str">
        <f t="shared" si="4"/>
        <v>-</v>
      </c>
      <c r="W42" s="69">
        <f>P20</f>
        <v>10</v>
      </c>
      <c r="X42" s="70" t="str">
        <f t="shared" si="5"/>
        <v>-</v>
      </c>
      <c r="Y42" s="70" t="str">
        <f t="shared" si="6"/>
        <v>-</v>
      </c>
    </row>
    <row r="43" spans="1:25">
      <c r="A43" s="103"/>
      <c r="C43" s="78"/>
      <c r="D43" s="78"/>
      <c r="E43" s="79"/>
      <c r="F43" s="79"/>
      <c r="G43" s="85" t="e">
        <f t="shared" si="0"/>
        <v>#DIV/0!</v>
      </c>
      <c r="H43" s="79"/>
      <c r="I43" s="79"/>
      <c r="J43" s="79"/>
      <c r="K43" s="79"/>
      <c r="L43" s="79"/>
      <c r="M43" s="79"/>
      <c r="N43" s="56" t="str">
        <f t="shared" ref="N43:N76" si="10">IF((E43*H43)&lt;&gt;0, (E43*H43), "-")</f>
        <v>-</v>
      </c>
      <c r="O43" s="58" t="str">
        <f t="shared" ref="O43:O76" si="11">Y43</f>
        <v>-</v>
      </c>
      <c r="P43" s="58" t="str">
        <f t="shared" ref="P43:P76" si="12">IF( AND(ISNUMBER(O43),ISNUMBER(N43)),  (O43*N43), "-")</f>
        <v>-</v>
      </c>
      <c r="S43" s="103"/>
      <c r="U43" s="68" t="str">
        <f>IF((H43+I43+J43+K43+L43+M43)&lt;&gt;0, MIN(K21, (G43/(H43+I43+J43+K43+L43+M43))*K20/100 ), "-")</f>
        <v>-</v>
      </c>
      <c r="V43" s="68" t="str">
        <f t="shared" ref="V43:V76" si="13">IF(ISNUMBER(U43), ROUND(U43,2),"-")</f>
        <v>-</v>
      </c>
      <c r="W43" s="69">
        <v>10</v>
      </c>
      <c r="X43" s="70" t="str">
        <f t="shared" ref="X43:X76" si="14">IF(ISNUMBER(V43),V43+V43*W43/100,"-")</f>
        <v>-</v>
      </c>
      <c r="Y43" s="70" t="str">
        <f t="shared" ref="Y43:Y76" si="15">IF(ISNUMBER(X43),  ROUND(X43,2), "-")</f>
        <v>-</v>
      </c>
    </row>
    <row r="44" spans="1:25">
      <c r="A44" s="103"/>
      <c r="C44" s="78"/>
      <c r="D44" s="78"/>
      <c r="E44" s="79"/>
      <c r="F44" s="79"/>
      <c r="G44" s="85" t="e">
        <f t="shared" si="0"/>
        <v>#DIV/0!</v>
      </c>
      <c r="H44" s="79"/>
      <c r="I44" s="79"/>
      <c r="J44" s="79"/>
      <c r="K44" s="79"/>
      <c r="L44" s="79"/>
      <c r="M44" s="79"/>
      <c r="N44" s="56" t="str">
        <f t="shared" si="10"/>
        <v>-</v>
      </c>
      <c r="O44" s="58" t="str">
        <f t="shared" si="11"/>
        <v>-</v>
      </c>
      <c r="P44" s="58" t="str">
        <f t="shared" si="12"/>
        <v>-</v>
      </c>
      <c r="S44" s="103"/>
      <c r="U44" s="68" t="str">
        <f>IF((H44+I44+J44+K44+L44+M44)&lt;&gt;0, MIN(K21, (G44/(H44+I44+J44+K44+L44+M44))*K20/100 ), "-")</f>
        <v>-</v>
      </c>
      <c r="V44" s="68" t="str">
        <f t="shared" si="13"/>
        <v>-</v>
      </c>
      <c r="W44" s="69">
        <v>10</v>
      </c>
      <c r="X44" s="70" t="str">
        <f t="shared" si="14"/>
        <v>-</v>
      </c>
      <c r="Y44" s="70" t="str">
        <f t="shared" si="15"/>
        <v>-</v>
      </c>
    </row>
    <row r="45" spans="1:25">
      <c r="A45" s="103"/>
      <c r="C45" s="78"/>
      <c r="D45" s="78"/>
      <c r="E45" s="79"/>
      <c r="F45" s="79"/>
      <c r="G45" s="85" t="e">
        <f t="shared" si="0"/>
        <v>#DIV/0!</v>
      </c>
      <c r="H45" s="79"/>
      <c r="I45" s="79"/>
      <c r="J45" s="79"/>
      <c r="K45" s="79"/>
      <c r="L45" s="79"/>
      <c r="M45" s="79"/>
      <c r="N45" s="56" t="str">
        <f t="shared" si="10"/>
        <v>-</v>
      </c>
      <c r="O45" s="58" t="str">
        <f t="shared" si="11"/>
        <v>-</v>
      </c>
      <c r="P45" s="58" t="str">
        <f t="shared" si="12"/>
        <v>-</v>
      </c>
      <c r="S45" s="103"/>
      <c r="U45" s="68" t="str">
        <f>IF((H45+I45+J45+K45+L45+M45)&lt;&gt;0, MIN(K21, (G45/(H45+I45+J45+K45+L45+M45))*K20/100 ), "-")</f>
        <v>-</v>
      </c>
      <c r="V45" s="68" t="str">
        <f t="shared" si="13"/>
        <v>-</v>
      </c>
      <c r="W45" s="69">
        <v>10</v>
      </c>
      <c r="X45" s="70" t="str">
        <f t="shared" si="14"/>
        <v>-</v>
      </c>
      <c r="Y45" s="70" t="str">
        <f t="shared" si="15"/>
        <v>-</v>
      </c>
    </row>
    <row r="46" spans="1:25">
      <c r="A46" s="103"/>
      <c r="C46" s="78"/>
      <c r="D46" s="78"/>
      <c r="E46" s="79"/>
      <c r="F46" s="79"/>
      <c r="G46" s="85" t="e">
        <f t="shared" si="0"/>
        <v>#DIV/0!</v>
      </c>
      <c r="H46" s="79"/>
      <c r="I46" s="79"/>
      <c r="J46" s="79"/>
      <c r="K46" s="79"/>
      <c r="L46" s="79"/>
      <c r="M46" s="79"/>
      <c r="N46" s="56" t="str">
        <f t="shared" si="10"/>
        <v>-</v>
      </c>
      <c r="O46" s="58" t="str">
        <f t="shared" si="11"/>
        <v>-</v>
      </c>
      <c r="P46" s="58" t="str">
        <f t="shared" si="12"/>
        <v>-</v>
      </c>
      <c r="S46" s="103"/>
      <c r="U46" s="68" t="str">
        <f>IF((H46+I46+J46+K46+L46+M46)&lt;&gt;0, MIN(K21, (G46/(H46+I46+J46+K46+L46+M46))*K20/100 ), "-")</f>
        <v>-</v>
      </c>
      <c r="V46" s="68" t="str">
        <f t="shared" si="13"/>
        <v>-</v>
      </c>
      <c r="W46" s="69">
        <v>10</v>
      </c>
      <c r="X46" s="70" t="str">
        <f t="shared" si="14"/>
        <v>-</v>
      </c>
      <c r="Y46" s="70" t="str">
        <f t="shared" si="15"/>
        <v>-</v>
      </c>
    </row>
    <row r="47" spans="1:25">
      <c r="A47" s="103"/>
      <c r="C47" s="78"/>
      <c r="D47" s="78"/>
      <c r="E47" s="79"/>
      <c r="F47" s="79"/>
      <c r="G47" s="85" t="e">
        <f t="shared" si="0"/>
        <v>#DIV/0!</v>
      </c>
      <c r="H47" s="79"/>
      <c r="I47" s="79"/>
      <c r="J47" s="79"/>
      <c r="K47" s="79"/>
      <c r="L47" s="79"/>
      <c r="M47" s="79"/>
      <c r="N47" s="56" t="str">
        <f t="shared" si="10"/>
        <v>-</v>
      </c>
      <c r="O47" s="58" t="str">
        <f t="shared" si="11"/>
        <v>-</v>
      </c>
      <c r="P47" s="58" t="str">
        <f t="shared" si="12"/>
        <v>-</v>
      </c>
      <c r="S47" s="103"/>
      <c r="U47" s="68" t="str">
        <f>IF((H47+I47+J47+K47+L47+M47)&lt;&gt;0, MIN(K21, (G47/(H47+I47+J47+K47+L47+M47))*K20/100 ), "-")</f>
        <v>-</v>
      </c>
      <c r="V47" s="68" t="str">
        <f t="shared" si="13"/>
        <v>-</v>
      </c>
      <c r="W47" s="69">
        <v>10</v>
      </c>
      <c r="X47" s="70" t="str">
        <f t="shared" si="14"/>
        <v>-</v>
      </c>
      <c r="Y47" s="70" t="str">
        <f t="shared" si="15"/>
        <v>-</v>
      </c>
    </row>
    <row r="48" spans="1:25">
      <c r="A48" s="103"/>
      <c r="C48" s="78"/>
      <c r="D48" s="78"/>
      <c r="E48" s="79"/>
      <c r="F48" s="79"/>
      <c r="G48" s="85" t="e">
        <f t="shared" si="0"/>
        <v>#DIV/0!</v>
      </c>
      <c r="H48" s="79"/>
      <c r="I48" s="79"/>
      <c r="J48" s="79"/>
      <c r="K48" s="79"/>
      <c r="L48" s="79"/>
      <c r="M48" s="79"/>
      <c r="N48" s="56" t="str">
        <f t="shared" si="10"/>
        <v>-</v>
      </c>
      <c r="O48" s="58" t="str">
        <f t="shared" si="11"/>
        <v>-</v>
      </c>
      <c r="P48" s="58" t="str">
        <f t="shared" si="12"/>
        <v>-</v>
      </c>
      <c r="S48" s="103"/>
      <c r="U48" s="68" t="str">
        <f>IF((H48+I48+J48+K48+L48+M48)&lt;&gt;0, MIN(K21, (G48/(H48+I48+J48+K48+L48+M48))*K20/100 ), "-")</f>
        <v>-</v>
      </c>
      <c r="V48" s="68" t="str">
        <f t="shared" si="13"/>
        <v>-</v>
      </c>
      <c r="W48" s="69">
        <v>10</v>
      </c>
      <c r="X48" s="70" t="str">
        <f t="shared" si="14"/>
        <v>-</v>
      </c>
      <c r="Y48" s="70" t="str">
        <f t="shared" si="15"/>
        <v>-</v>
      </c>
    </row>
    <row r="49" spans="1:25">
      <c r="A49" s="103"/>
      <c r="C49" s="78"/>
      <c r="D49" s="78"/>
      <c r="E49" s="79"/>
      <c r="F49" s="79"/>
      <c r="G49" s="85" t="e">
        <f t="shared" si="0"/>
        <v>#DIV/0!</v>
      </c>
      <c r="H49" s="79"/>
      <c r="I49" s="79"/>
      <c r="J49" s="79"/>
      <c r="K49" s="79"/>
      <c r="L49" s="79"/>
      <c r="M49" s="79"/>
      <c r="N49" s="56" t="str">
        <f t="shared" si="10"/>
        <v>-</v>
      </c>
      <c r="O49" s="58" t="str">
        <f t="shared" si="11"/>
        <v>-</v>
      </c>
      <c r="P49" s="58" t="str">
        <f t="shared" si="12"/>
        <v>-</v>
      </c>
      <c r="S49" s="103"/>
      <c r="U49" s="68" t="str">
        <f>IF((H49+I49+J49+K49+L49+M49)&lt;&gt;0, MIN(K21, (G49/(H49+I49+J49+K49+L49+M49))*K20/100 ), "-")</f>
        <v>-</v>
      </c>
      <c r="V49" s="68" t="str">
        <f t="shared" si="13"/>
        <v>-</v>
      </c>
      <c r="W49" s="69">
        <v>10</v>
      </c>
      <c r="X49" s="70" t="str">
        <f t="shared" si="14"/>
        <v>-</v>
      </c>
      <c r="Y49" s="70" t="str">
        <f t="shared" si="15"/>
        <v>-</v>
      </c>
    </row>
    <row r="50" spans="1:25">
      <c r="A50" s="103"/>
      <c r="C50" s="78"/>
      <c r="D50" s="78"/>
      <c r="E50" s="79"/>
      <c r="F50" s="79"/>
      <c r="G50" s="85" t="e">
        <f t="shared" si="0"/>
        <v>#DIV/0!</v>
      </c>
      <c r="H50" s="79"/>
      <c r="I50" s="79"/>
      <c r="J50" s="79"/>
      <c r="K50" s="79"/>
      <c r="L50" s="79"/>
      <c r="M50" s="79"/>
      <c r="N50" s="56" t="str">
        <f t="shared" si="10"/>
        <v>-</v>
      </c>
      <c r="O50" s="58" t="str">
        <f t="shared" si="11"/>
        <v>-</v>
      </c>
      <c r="P50" s="58" t="str">
        <f t="shared" si="12"/>
        <v>-</v>
      </c>
      <c r="S50" s="103"/>
      <c r="U50" s="68" t="str">
        <f>IF((H50+I50+J50+K50+L50+M50)&lt;&gt;0, MIN(K21, (G50/(H50+I50+J50+K50+L50+M50))*K20/100 ), "-")</f>
        <v>-</v>
      </c>
      <c r="V50" s="68" t="str">
        <f t="shared" si="13"/>
        <v>-</v>
      </c>
      <c r="W50" s="69">
        <v>10</v>
      </c>
      <c r="X50" s="70" t="str">
        <f t="shared" si="14"/>
        <v>-</v>
      </c>
      <c r="Y50" s="70" t="str">
        <f t="shared" si="15"/>
        <v>-</v>
      </c>
    </row>
    <row r="51" spans="1:25">
      <c r="A51" s="103"/>
      <c r="C51" s="78"/>
      <c r="D51" s="78"/>
      <c r="E51" s="79"/>
      <c r="F51" s="79"/>
      <c r="G51" s="85" t="e">
        <f t="shared" si="0"/>
        <v>#DIV/0!</v>
      </c>
      <c r="H51" s="79"/>
      <c r="I51" s="79"/>
      <c r="J51" s="79"/>
      <c r="K51" s="79"/>
      <c r="L51" s="79"/>
      <c r="M51" s="79"/>
      <c r="N51" s="56" t="str">
        <f t="shared" si="10"/>
        <v>-</v>
      </c>
      <c r="O51" s="58" t="str">
        <f t="shared" si="11"/>
        <v>-</v>
      </c>
      <c r="P51" s="58" t="str">
        <f t="shared" si="12"/>
        <v>-</v>
      </c>
      <c r="S51" s="103"/>
      <c r="U51" s="68" t="str">
        <f>IF((H51+I51+J51+K51+L51+M51)&lt;&gt;0, MIN(K21, (G51/(H51+I51+J51+K51+L51+M51))*K20/100 ), "-")</f>
        <v>-</v>
      </c>
      <c r="V51" s="68" t="str">
        <f t="shared" si="13"/>
        <v>-</v>
      </c>
      <c r="W51" s="69">
        <v>10</v>
      </c>
      <c r="X51" s="70" t="str">
        <f t="shared" si="14"/>
        <v>-</v>
      </c>
      <c r="Y51" s="70" t="str">
        <f t="shared" si="15"/>
        <v>-</v>
      </c>
    </row>
    <row r="52" spans="1:25">
      <c r="A52" s="103"/>
      <c r="C52" s="78"/>
      <c r="D52" s="78"/>
      <c r="E52" s="79"/>
      <c r="F52" s="79"/>
      <c r="G52" s="85" t="e">
        <f t="shared" si="0"/>
        <v>#DIV/0!</v>
      </c>
      <c r="H52" s="79"/>
      <c r="I52" s="79"/>
      <c r="J52" s="79"/>
      <c r="K52" s="79"/>
      <c r="L52" s="79"/>
      <c r="M52" s="79"/>
      <c r="N52" s="56" t="str">
        <f t="shared" si="10"/>
        <v>-</v>
      </c>
      <c r="O52" s="58" t="str">
        <f t="shared" si="11"/>
        <v>-</v>
      </c>
      <c r="P52" s="58" t="str">
        <f t="shared" si="12"/>
        <v>-</v>
      </c>
      <c r="S52" s="103"/>
      <c r="U52" s="68" t="str">
        <f>IF((H52+I52+J52+K52+L52+M52)&lt;&gt;0, MIN(K21, (G52/(H52+I52+J52+K52+L52+M52))*K20/100 ), "-")</f>
        <v>-</v>
      </c>
      <c r="V52" s="68" t="str">
        <f t="shared" si="13"/>
        <v>-</v>
      </c>
      <c r="W52" s="69">
        <v>10</v>
      </c>
      <c r="X52" s="70" t="str">
        <f t="shared" si="14"/>
        <v>-</v>
      </c>
      <c r="Y52" s="70" t="str">
        <f t="shared" si="15"/>
        <v>-</v>
      </c>
    </row>
    <row r="53" spans="1:25">
      <c r="A53" s="103"/>
      <c r="C53" s="78"/>
      <c r="D53" s="78"/>
      <c r="E53" s="79"/>
      <c r="F53" s="79"/>
      <c r="G53" s="85" t="e">
        <f t="shared" si="0"/>
        <v>#DIV/0!</v>
      </c>
      <c r="H53" s="79"/>
      <c r="I53" s="79"/>
      <c r="J53" s="79"/>
      <c r="K53" s="79"/>
      <c r="L53" s="79"/>
      <c r="M53" s="79"/>
      <c r="N53" s="56" t="str">
        <f t="shared" si="10"/>
        <v>-</v>
      </c>
      <c r="O53" s="58" t="str">
        <f t="shared" si="11"/>
        <v>-</v>
      </c>
      <c r="P53" s="58" t="str">
        <f t="shared" si="12"/>
        <v>-</v>
      </c>
      <c r="S53" s="103"/>
      <c r="U53" s="68" t="str">
        <f>IF((H53+I53+J53+K53+L53+M53)&lt;&gt;0, MIN(K21, (G53/(H53+I53+J53+K53+L53+M53))*K20/100 ), "-")</f>
        <v>-</v>
      </c>
      <c r="V53" s="68" t="str">
        <f t="shared" si="13"/>
        <v>-</v>
      </c>
      <c r="W53" s="69">
        <v>10</v>
      </c>
      <c r="X53" s="70" t="str">
        <f t="shared" si="14"/>
        <v>-</v>
      </c>
      <c r="Y53" s="70" t="str">
        <f t="shared" si="15"/>
        <v>-</v>
      </c>
    </row>
    <row r="54" spans="1:25">
      <c r="A54" s="103"/>
      <c r="C54" s="78"/>
      <c r="D54" s="78"/>
      <c r="E54" s="79"/>
      <c r="F54" s="79"/>
      <c r="G54" s="85" t="e">
        <f t="shared" si="0"/>
        <v>#DIV/0!</v>
      </c>
      <c r="H54" s="79"/>
      <c r="I54" s="79"/>
      <c r="J54" s="79"/>
      <c r="K54" s="79"/>
      <c r="L54" s="79"/>
      <c r="M54" s="79"/>
      <c r="N54" s="56" t="str">
        <f t="shared" si="10"/>
        <v>-</v>
      </c>
      <c r="O54" s="58" t="str">
        <f t="shared" si="11"/>
        <v>-</v>
      </c>
      <c r="P54" s="58" t="str">
        <f t="shared" si="12"/>
        <v>-</v>
      </c>
      <c r="S54" s="103"/>
      <c r="U54" s="68" t="str">
        <f>IF((H54+I54+J54+K54+L54+M54)&lt;&gt;0, MIN(K21, (G54/(H54+I54+J54+K54+L54+M54))*K20/100 ), "-")</f>
        <v>-</v>
      </c>
      <c r="V54" s="68" t="str">
        <f t="shared" si="13"/>
        <v>-</v>
      </c>
      <c r="W54" s="69">
        <v>10</v>
      </c>
      <c r="X54" s="70" t="str">
        <f t="shared" si="14"/>
        <v>-</v>
      </c>
      <c r="Y54" s="70" t="str">
        <f t="shared" si="15"/>
        <v>-</v>
      </c>
    </row>
    <row r="55" spans="1:25">
      <c r="A55" s="103"/>
      <c r="C55" s="78"/>
      <c r="D55" s="78"/>
      <c r="E55" s="79"/>
      <c r="F55" s="79"/>
      <c r="G55" s="85" t="e">
        <f t="shared" si="0"/>
        <v>#DIV/0!</v>
      </c>
      <c r="H55" s="79"/>
      <c r="I55" s="79"/>
      <c r="J55" s="79"/>
      <c r="K55" s="79"/>
      <c r="L55" s="79"/>
      <c r="M55" s="79"/>
      <c r="N55" s="56" t="str">
        <f t="shared" si="10"/>
        <v>-</v>
      </c>
      <c r="O55" s="58" t="str">
        <f t="shared" si="11"/>
        <v>-</v>
      </c>
      <c r="P55" s="58" t="str">
        <f t="shared" si="12"/>
        <v>-</v>
      </c>
      <c r="S55" s="103"/>
      <c r="U55" s="68" t="str">
        <f>IF((H55+I55+J55+K55+L55+M55)&lt;&gt;0, MIN(K21, (G55/(H55+I55+J55+K55+L55+M55))*K20/100 ), "-")</f>
        <v>-</v>
      </c>
      <c r="V55" s="68" t="str">
        <f t="shared" si="13"/>
        <v>-</v>
      </c>
      <c r="W55" s="69">
        <v>10</v>
      </c>
      <c r="X55" s="70" t="str">
        <f t="shared" si="14"/>
        <v>-</v>
      </c>
      <c r="Y55" s="70" t="str">
        <f t="shared" si="15"/>
        <v>-</v>
      </c>
    </row>
    <row r="56" spans="1:25">
      <c r="A56" s="103"/>
      <c r="C56" s="78"/>
      <c r="D56" s="78"/>
      <c r="E56" s="79"/>
      <c r="F56" s="79"/>
      <c r="G56" s="85" t="e">
        <f t="shared" si="0"/>
        <v>#DIV/0!</v>
      </c>
      <c r="H56" s="79"/>
      <c r="I56" s="79"/>
      <c r="J56" s="79"/>
      <c r="K56" s="79"/>
      <c r="L56" s="79"/>
      <c r="M56" s="79"/>
      <c r="N56" s="56" t="str">
        <f t="shared" si="10"/>
        <v>-</v>
      </c>
      <c r="O56" s="58" t="str">
        <f t="shared" si="11"/>
        <v>-</v>
      </c>
      <c r="P56" s="58" t="str">
        <f t="shared" si="12"/>
        <v>-</v>
      </c>
      <c r="S56" s="103"/>
      <c r="U56" s="68" t="str">
        <f>IF((H56+I56+J56+K56+L56+M56)&lt;&gt;0, MIN(K21, (G56/(H56+I56+J56+K56+L56+M56))*K20/100 ), "-")</f>
        <v>-</v>
      </c>
      <c r="V56" s="68" t="str">
        <f t="shared" si="13"/>
        <v>-</v>
      </c>
      <c r="W56" s="69">
        <v>10</v>
      </c>
      <c r="X56" s="70" t="str">
        <f t="shared" si="14"/>
        <v>-</v>
      </c>
      <c r="Y56" s="70" t="str">
        <f t="shared" si="15"/>
        <v>-</v>
      </c>
    </row>
    <row r="57" spans="1:25">
      <c r="A57" s="103"/>
      <c r="C57" s="78"/>
      <c r="D57" s="78"/>
      <c r="E57" s="79"/>
      <c r="F57" s="79"/>
      <c r="G57" s="85" t="e">
        <f t="shared" si="0"/>
        <v>#DIV/0!</v>
      </c>
      <c r="H57" s="79"/>
      <c r="I57" s="79"/>
      <c r="J57" s="79"/>
      <c r="K57" s="79"/>
      <c r="L57" s="79"/>
      <c r="M57" s="79"/>
      <c r="N57" s="56" t="str">
        <f t="shared" si="10"/>
        <v>-</v>
      </c>
      <c r="O57" s="58" t="str">
        <f t="shared" si="11"/>
        <v>-</v>
      </c>
      <c r="P57" s="58" t="str">
        <f t="shared" si="12"/>
        <v>-</v>
      </c>
      <c r="S57" s="103"/>
      <c r="U57" s="68" t="str">
        <f>IF((H57+I57+J57+K57+L57+M57)&lt;&gt;0, MIN(K21, (G57/(H57+I57+J57+K57+L57+M57))*K20/100 ), "-")</f>
        <v>-</v>
      </c>
      <c r="V57" s="68" t="str">
        <f t="shared" si="13"/>
        <v>-</v>
      </c>
      <c r="W57" s="69">
        <v>10</v>
      </c>
      <c r="X57" s="70" t="str">
        <f t="shared" si="14"/>
        <v>-</v>
      </c>
      <c r="Y57" s="70" t="str">
        <f t="shared" si="15"/>
        <v>-</v>
      </c>
    </row>
    <row r="58" spans="1:25">
      <c r="A58" s="103"/>
      <c r="C58" s="78"/>
      <c r="D58" s="78"/>
      <c r="E58" s="79"/>
      <c r="F58" s="79"/>
      <c r="G58" s="85" t="e">
        <f t="shared" si="0"/>
        <v>#DIV/0!</v>
      </c>
      <c r="H58" s="79"/>
      <c r="I58" s="79"/>
      <c r="J58" s="79"/>
      <c r="K58" s="79"/>
      <c r="L58" s="79"/>
      <c r="M58" s="79"/>
      <c r="N58" s="56" t="str">
        <f t="shared" si="10"/>
        <v>-</v>
      </c>
      <c r="O58" s="58" t="str">
        <f t="shared" si="11"/>
        <v>-</v>
      </c>
      <c r="P58" s="58" t="str">
        <f t="shared" si="12"/>
        <v>-</v>
      </c>
      <c r="S58" s="103"/>
      <c r="U58" s="68" t="str">
        <f>IF((H58+I58+J58+K58+L58+M58)&lt;&gt;0, MIN(K21, (G58/(H58+I58+J58+K58+L58+M58))*K20/100 ), "-")</f>
        <v>-</v>
      </c>
      <c r="V58" s="68" t="str">
        <f t="shared" si="13"/>
        <v>-</v>
      </c>
      <c r="W58" s="69">
        <v>10</v>
      </c>
      <c r="X58" s="70" t="str">
        <f t="shared" si="14"/>
        <v>-</v>
      </c>
      <c r="Y58" s="70" t="str">
        <f t="shared" si="15"/>
        <v>-</v>
      </c>
    </row>
    <row r="59" spans="1:25">
      <c r="A59" s="103"/>
      <c r="C59" s="78"/>
      <c r="D59" s="78"/>
      <c r="E59" s="79"/>
      <c r="F59" s="79"/>
      <c r="G59" s="85" t="e">
        <f t="shared" si="0"/>
        <v>#DIV/0!</v>
      </c>
      <c r="H59" s="79"/>
      <c r="I59" s="79"/>
      <c r="J59" s="79"/>
      <c r="K59" s="79"/>
      <c r="L59" s="79"/>
      <c r="M59" s="79"/>
      <c r="N59" s="56" t="str">
        <f t="shared" si="10"/>
        <v>-</v>
      </c>
      <c r="O59" s="58" t="str">
        <f t="shared" si="11"/>
        <v>-</v>
      </c>
      <c r="P59" s="58" t="str">
        <f t="shared" si="12"/>
        <v>-</v>
      </c>
      <c r="S59" s="103"/>
      <c r="U59" s="68" t="str">
        <f>IF((H59+I59+J59+K59+L59+M59)&lt;&gt;0, MIN(K21, (G59/(H59+I59+J59+K59+L59+M59))*K20/100 ), "-")</f>
        <v>-</v>
      </c>
      <c r="V59" s="68" t="str">
        <f t="shared" si="13"/>
        <v>-</v>
      </c>
      <c r="W59" s="69">
        <v>10</v>
      </c>
      <c r="X59" s="70" t="str">
        <f t="shared" si="14"/>
        <v>-</v>
      </c>
      <c r="Y59" s="70" t="str">
        <f t="shared" si="15"/>
        <v>-</v>
      </c>
    </row>
    <row r="60" spans="1:25">
      <c r="A60" s="103"/>
      <c r="C60" s="78"/>
      <c r="D60" s="78"/>
      <c r="E60" s="79"/>
      <c r="F60" s="79"/>
      <c r="G60" s="85" t="e">
        <f t="shared" si="0"/>
        <v>#DIV/0!</v>
      </c>
      <c r="H60" s="79"/>
      <c r="I60" s="79"/>
      <c r="J60" s="79"/>
      <c r="K60" s="79"/>
      <c r="L60" s="79"/>
      <c r="M60" s="79"/>
      <c r="N60" s="56" t="str">
        <f t="shared" si="10"/>
        <v>-</v>
      </c>
      <c r="O60" s="58" t="str">
        <f t="shared" si="11"/>
        <v>-</v>
      </c>
      <c r="P60" s="58" t="str">
        <f t="shared" si="12"/>
        <v>-</v>
      </c>
      <c r="S60" s="103"/>
      <c r="U60" s="68" t="str">
        <f>IF((H60+I60+J60+K60+L60+M60)&lt;&gt;0, MIN(K21, (G60/(H60+I60+J60+K60+L60+M60))*K20/100 ), "-")</f>
        <v>-</v>
      </c>
      <c r="V60" s="68" t="str">
        <f t="shared" si="13"/>
        <v>-</v>
      </c>
      <c r="W60" s="69">
        <v>10</v>
      </c>
      <c r="X60" s="70" t="str">
        <f t="shared" si="14"/>
        <v>-</v>
      </c>
      <c r="Y60" s="70" t="str">
        <f t="shared" si="15"/>
        <v>-</v>
      </c>
    </row>
    <row r="61" spans="1:25">
      <c r="A61" s="103"/>
      <c r="C61" s="78"/>
      <c r="D61" s="78"/>
      <c r="E61" s="79"/>
      <c r="F61" s="79"/>
      <c r="G61" s="85" t="e">
        <f t="shared" si="0"/>
        <v>#DIV/0!</v>
      </c>
      <c r="H61" s="79"/>
      <c r="I61" s="79"/>
      <c r="J61" s="79"/>
      <c r="K61" s="79"/>
      <c r="L61" s="79"/>
      <c r="M61" s="79"/>
      <c r="N61" s="56" t="str">
        <f t="shared" si="10"/>
        <v>-</v>
      </c>
      <c r="O61" s="58" t="str">
        <f t="shared" si="11"/>
        <v>-</v>
      </c>
      <c r="P61" s="58" t="str">
        <f t="shared" si="12"/>
        <v>-</v>
      </c>
      <c r="S61" s="103"/>
      <c r="U61" s="68" t="str">
        <f>IF((H61+I61+J61+K61+L61+M61)&lt;&gt;0, MIN(K21, (G61/(H61+I61+J61+K61+L61+M61))*K20/100 ), "-")</f>
        <v>-</v>
      </c>
      <c r="V61" s="68" t="str">
        <f t="shared" si="13"/>
        <v>-</v>
      </c>
      <c r="W61" s="69">
        <v>10</v>
      </c>
      <c r="X61" s="70" t="str">
        <f t="shared" si="14"/>
        <v>-</v>
      </c>
      <c r="Y61" s="70" t="str">
        <f t="shared" si="15"/>
        <v>-</v>
      </c>
    </row>
    <row r="62" spans="1:25">
      <c r="A62" s="103"/>
      <c r="C62" s="78"/>
      <c r="D62" s="78"/>
      <c r="E62" s="79"/>
      <c r="F62" s="79"/>
      <c r="G62" s="85" t="e">
        <f t="shared" si="0"/>
        <v>#DIV/0!</v>
      </c>
      <c r="H62" s="79"/>
      <c r="I62" s="79"/>
      <c r="J62" s="79"/>
      <c r="K62" s="79"/>
      <c r="L62" s="79"/>
      <c r="M62" s="79"/>
      <c r="N62" s="56" t="str">
        <f t="shared" si="10"/>
        <v>-</v>
      </c>
      <c r="O62" s="58" t="str">
        <f t="shared" si="11"/>
        <v>-</v>
      </c>
      <c r="P62" s="58" t="str">
        <f t="shared" si="12"/>
        <v>-</v>
      </c>
      <c r="S62" s="103"/>
      <c r="U62" s="68" t="str">
        <f>IF((H62+I62+J62+K62+L62+M62)&lt;&gt;0, MIN(K21, (G62/(H62+I62+J62+K62+L62+M62))*K20/100 ), "-")</f>
        <v>-</v>
      </c>
      <c r="V62" s="68" t="str">
        <f t="shared" si="13"/>
        <v>-</v>
      </c>
      <c r="W62" s="69">
        <v>10</v>
      </c>
      <c r="X62" s="70" t="str">
        <f t="shared" si="14"/>
        <v>-</v>
      </c>
      <c r="Y62" s="70" t="str">
        <f t="shared" si="15"/>
        <v>-</v>
      </c>
    </row>
    <row r="63" spans="1:25">
      <c r="A63" s="103"/>
      <c r="C63" s="78"/>
      <c r="D63" s="78"/>
      <c r="E63" s="79"/>
      <c r="F63" s="79"/>
      <c r="G63" s="85" t="e">
        <f t="shared" si="0"/>
        <v>#DIV/0!</v>
      </c>
      <c r="H63" s="79"/>
      <c r="I63" s="79"/>
      <c r="J63" s="79"/>
      <c r="K63" s="79"/>
      <c r="L63" s="79"/>
      <c r="M63" s="79"/>
      <c r="N63" s="56" t="str">
        <f t="shared" si="10"/>
        <v>-</v>
      </c>
      <c r="O63" s="58" t="str">
        <f t="shared" si="11"/>
        <v>-</v>
      </c>
      <c r="P63" s="58" t="str">
        <f t="shared" si="12"/>
        <v>-</v>
      </c>
      <c r="S63" s="103"/>
      <c r="U63" s="68" t="str">
        <f>IF((H63+I63+J63+K63+L63+M63)&lt;&gt;0, MIN(K21, (G63/(H63+I63+J63+K63+L63+M63))*K20/100 ), "-")</f>
        <v>-</v>
      </c>
      <c r="V63" s="68" t="str">
        <f t="shared" si="13"/>
        <v>-</v>
      </c>
      <c r="W63" s="69">
        <v>10</v>
      </c>
      <c r="X63" s="70" t="str">
        <f t="shared" si="14"/>
        <v>-</v>
      </c>
      <c r="Y63" s="70" t="str">
        <f t="shared" si="15"/>
        <v>-</v>
      </c>
    </row>
    <row r="64" spans="1:25">
      <c r="A64" s="103"/>
      <c r="C64" s="78"/>
      <c r="D64" s="78"/>
      <c r="E64" s="79"/>
      <c r="F64" s="79"/>
      <c r="G64" s="85" t="e">
        <f t="shared" si="0"/>
        <v>#DIV/0!</v>
      </c>
      <c r="H64" s="79"/>
      <c r="I64" s="79"/>
      <c r="J64" s="79"/>
      <c r="K64" s="79"/>
      <c r="L64" s="79"/>
      <c r="M64" s="79"/>
      <c r="N64" s="56" t="str">
        <f t="shared" si="10"/>
        <v>-</v>
      </c>
      <c r="O64" s="58" t="str">
        <f t="shared" si="11"/>
        <v>-</v>
      </c>
      <c r="P64" s="58" t="str">
        <f t="shared" si="12"/>
        <v>-</v>
      </c>
      <c r="S64" s="103"/>
      <c r="U64" s="68" t="str">
        <f>IF((H64+I64+J64+K64+L64+M64)&lt;&gt;0, MIN(K21, (G64/(H64+I64+J64+K64+L64+M64))*K20/100 ), "-")</f>
        <v>-</v>
      </c>
      <c r="V64" s="68" t="str">
        <f t="shared" si="13"/>
        <v>-</v>
      </c>
      <c r="W64" s="69">
        <v>10</v>
      </c>
      <c r="X64" s="70" t="str">
        <f t="shared" si="14"/>
        <v>-</v>
      </c>
      <c r="Y64" s="70" t="str">
        <f t="shared" si="15"/>
        <v>-</v>
      </c>
    </row>
    <row r="65" spans="1:25">
      <c r="A65" s="103"/>
      <c r="C65" s="78"/>
      <c r="D65" s="78"/>
      <c r="E65" s="79"/>
      <c r="F65" s="79"/>
      <c r="G65" s="85" t="e">
        <f t="shared" si="0"/>
        <v>#DIV/0!</v>
      </c>
      <c r="H65" s="79"/>
      <c r="I65" s="79"/>
      <c r="J65" s="79"/>
      <c r="K65" s="79"/>
      <c r="L65" s="79"/>
      <c r="M65" s="79"/>
      <c r="N65" s="56" t="str">
        <f t="shared" si="10"/>
        <v>-</v>
      </c>
      <c r="O65" s="58" t="str">
        <f t="shared" si="11"/>
        <v>-</v>
      </c>
      <c r="P65" s="58" t="str">
        <f t="shared" si="12"/>
        <v>-</v>
      </c>
      <c r="S65" s="103"/>
      <c r="U65" s="68" t="str">
        <f>IF((H65+I65+J65+K65+L65+M65)&lt;&gt;0, MIN(K21, (G65/(H65+I65+J65+K65+L65+M65))*K20/100 ), "-")</f>
        <v>-</v>
      </c>
      <c r="V65" s="68" t="str">
        <f t="shared" si="13"/>
        <v>-</v>
      </c>
      <c r="W65" s="69">
        <v>10</v>
      </c>
      <c r="X65" s="70" t="str">
        <f t="shared" si="14"/>
        <v>-</v>
      </c>
      <c r="Y65" s="70" t="str">
        <f t="shared" si="15"/>
        <v>-</v>
      </c>
    </row>
    <row r="66" spans="1:25">
      <c r="A66" s="103"/>
      <c r="C66" s="78"/>
      <c r="D66" s="78"/>
      <c r="E66" s="79"/>
      <c r="F66" s="79"/>
      <c r="G66" s="85" t="e">
        <f t="shared" si="0"/>
        <v>#DIV/0!</v>
      </c>
      <c r="H66" s="79"/>
      <c r="I66" s="79"/>
      <c r="J66" s="79"/>
      <c r="K66" s="79"/>
      <c r="L66" s="79"/>
      <c r="M66" s="79"/>
      <c r="N66" s="56" t="str">
        <f t="shared" si="10"/>
        <v>-</v>
      </c>
      <c r="O66" s="58" t="str">
        <f t="shared" si="11"/>
        <v>-</v>
      </c>
      <c r="P66" s="58" t="str">
        <f t="shared" si="12"/>
        <v>-</v>
      </c>
      <c r="S66" s="103"/>
      <c r="U66" s="68" t="str">
        <f>IF((H66+I66+J66+K66+L66+M66)&lt;&gt;0, MIN(K21, (G66/(H66+I66+J66+K66+L66+M66))*K20/100 ), "-")</f>
        <v>-</v>
      </c>
      <c r="V66" s="68" t="str">
        <f t="shared" si="13"/>
        <v>-</v>
      </c>
      <c r="W66" s="69">
        <v>10</v>
      </c>
      <c r="X66" s="70" t="str">
        <f t="shared" si="14"/>
        <v>-</v>
      </c>
      <c r="Y66" s="70" t="str">
        <f t="shared" si="15"/>
        <v>-</v>
      </c>
    </row>
    <row r="67" spans="1:25">
      <c r="A67" s="103"/>
      <c r="C67" s="78"/>
      <c r="D67" s="78"/>
      <c r="E67" s="79"/>
      <c r="F67" s="79"/>
      <c r="G67" s="85" t="e">
        <f t="shared" si="0"/>
        <v>#DIV/0!</v>
      </c>
      <c r="H67" s="79"/>
      <c r="I67" s="79"/>
      <c r="J67" s="79"/>
      <c r="K67" s="79"/>
      <c r="L67" s="79"/>
      <c r="M67" s="79"/>
      <c r="N67" s="56" t="str">
        <f t="shared" si="10"/>
        <v>-</v>
      </c>
      <c r="O67" s="58" t="str">
        <f t="shared" si="11"/>
        <v>-</v>
      </c>
      <c r="P67" s="58" t="str">
        <f t="shared" si="12"/>
        <v>-</v>
      </c>
      <c r="S67" s="103"/>
      <c r="U67" s="68" t="str">
        <f>IF((H67+I67+J67+K67+L67+M67)&lt;&gt;0, MIN(K21, (G67/(H67+I67+J67+K67+L67+M67))*K20/100 ), "-")</f>
        <v>-</v>
      </c>
      <c r="V67" s="68" t="str">
        <f t="shared" si="13"/>
        <v>-</v>
      </c>
      <c r="W67" s="69">
        <v>10</v>
      </c>
      <c r="X67" s="70" t="str">
        <f t="shared" si="14"/>
        <v>-</v>
      </c>
      <c r="Y67" s="70" t="str">
        <f t="shared" si="15"/>
        <v>-</v>
      </c>
    </row>
    <row r="68" spans="1:25">
      <c r="A68" s="103"/>
      <c r="C68" s="78"/>
      <c r="D68" s="78"/>
      <c r="E68" s="79"/>
      <c r="F68" s="79"/>
      <c r="G68" s="85" t="e">
        <f t="shared" si="0"/>
        <v>#DIV/0!</v>
      </c>
      <c r="H68" s="79"/>
      <c r="I68" s="79"/>
      <c r="J68" s="79"/>
      <c r="K68" s="79"/>
      <c r="L68" s="79"/>
      <c r="M68" s="79"/>
      <c r="N68" s="56" t="str">
        <f t="shared" si="10"/>
        <v>-</v>
      </c>
      <c r="O68" s="58" t="str">
        <f t="shared" si="11"/>
        <v>-</v>
      </c>
      <c r="P68" s="58" t="str">
        <f t="shared" si="12"/>
        <v>-</v>
      </c>
      <c r="S68" s="103"/>
      <c r="U68" s="68" t="str">
        <f>IF((H68+I68+J68+K68+L68+M68)&lt;&gt;0, MIN(K21, (G68/(H68+I68+J68+K68+L68+M68))*K20/100 ), "-")</f>
        <v>-</v>
      </c>
      <c r="V68" s="68" t="str">
        <f t="shared" si="13"/>
        <v>-</v>
      </c>
      <c r="W68" s="69">
        <v>10</v>
      </c>
      <c r="X68" s="70" t="str">
        <f t="shared" si="14"/>
        <v>-</v>
      </c>
      <c r="Y68" s="70" t="str">
        <f t="shared" si="15"/>
        <v>-</v>
      </c>
    </row>
    <row r="69" spans="1:25">
      <c r="A69" s="103"/>
      <c r="C69" s="78"/>
      <c r="D69" s="78"/>
      <c r="E69" s="79"/>
      <c r="F69" s="79"/>
      <c r="G69" s="85" t="e">
        <f t="shared" si="0"/>
        <v>#DIV/0!</v>
      </c>
      <c r="H69" s="79"/>
      <c r="I69" s="79"/>
      <c r="J69" s="79"/>
      <c r="K69" s="79"/>
      <c r="L69" s="79"/>
      <c r="M69" s="79"/>
      <c r="N69" s="56" t="str">
        <f t="shared" si="10"/>
        <v>-</v>
      </c>
      <c r="O69" s="58" t="str">
        <f t="shared" si="11"/>
        <v>-</v>
      </c>
      <c r="P69" s="58" t="str">
        <f t="shared" si="12"/>
        <v>-</v>
      </c>
      <c r="S69" s="103"/>
      <c r="U69" s="68" t="str">
        <f>IF((H69+I69+J69+K69+L69+M69)&lt;&gt;0, MIN(K21, (G69/(H69+I69+J69+K69+L69+M69))*K20/100 ), "-")</f>
        <v>-</v>
      </c>
      <c r="V69" s="68" t="str">
        <f t="shared" si="13"/>
        <v>-</v>
      </c>
      <c r="W69" s="69">
        <v>10</v>
      </c>
      <c r="X69" s="70" t="str">
        <f t="shared" si="14"/>
        <v>-</v>
      </c>
      <c r="Y69" s="70" t="str">
        <f t="shared" si="15"/>
        <v>-</v>
      </c>
    </row>
    <row r="70" spans="1:25">
      <c r="A70" s="103"/>
      <c r="C70" s="78"/>
      <c r="D70" s="78"/>
      <c r="E70" s="79"/>
      <c r="F70" s="79"/>
      <c r="G70" s="85" t="e">
        <f t="shared" si="0"/>
        <v>#DIV/0!</v>
      </c>
      <c r="H70" s="79"/>
      <c r="I70" s="79"/>
      <c r="J70" s="79"/>
      <c r="K70" s="79"/>
      <c r="L70" s="79"/>
      <c r="M70" s="79"/>
      <c r="N70" s="56" t="str">
        <f t="shared" si="10"/>
        <v>-</v>
      </c>
      <c r="O70" s="58" t="str">
        <f t="shared" si="11"/>
        <v>-</v>
      </c>
      <c r="P70" s="58" t="str">
        <f t="shared" si="12"/>
        <v>-</v>
      </c>
      <c r="S70" s="103"/>
      <c r="U70" s="68" t="str">
        <f>IF((H70+I70+J70+K70+L70+M70)&lt;&gt;0, MIN(K21, (G70/(H70+I70+J70+K70+L70+M70))*K20/100 ), "-")</f>
        <v>-</v>
      </c>
      <c r="V70" s="68" t="str">
        <f t="shared" si="13"/>
        <v>-</v>
      </c>
      <c r="W70" s="69">
        <v>10</v>
      </c>
      <c r="X70" s="70" t="str">
        <f t="shared" si="14"/>
        <v>-</v>
      </c>
      <c r="Y70" s="70" t="str">
        <f t="shared" si="15"/>
        <v>-</v>
      </c>
    </row>
    <row r="71" spans="1:25">
      <c r="A71" s="103"/>
      <c r="C71" s="78"/>
      <c r="D71" s="78"/>
      <c r="E71" s="79"/>
      <c r="F71" s="79"/>
      <c r="G71" s="85" t="e">
        <f t="shared" si="0"/>
        <v>#DIV/0!</v>
      </c>
      <c r="H71" s="79"/>
      <c r="I71" s="79"/>
      <c r="J71" s="79"/>
      <c r="K71" s="79"/>
      <c r="L71" s="79"/>
      <c r="M71" s="79"/>
      <c r="N71" s="56" t="str">
        <f t="shared" si="10"/>
        <v>-</v>
      </c>
      <c r="O71" s="58" t="str">
        <f t="shared" si="11"/>
        <v>-</v>
      </c>
      <c r="P71" s="58" t="str">
        <f t="shared" si="12"/>
        <v>-</v>
      </c>
      <c r="S71" s="103"/>
      <c r="U71" s="68" t="str">
        <f>IF((H71+I71+J71+K71+L71+M71)&lt;&gt;0, MIN(K21, (G71/(H71+I71+J71+K71+L71+M71))*K20/100 ), "-")</f>
        <v>-</v>
      </c>
      <c r="V71" s="68" t="str">
        <f t="shared" si="13"/>
        <v>-</v>
      </c>
      <c r="W71" s="69">
        <v>10</v>
      </c>
      <c r="X71" s="70" t="str">
        <f t="shared" si="14"/>
        <v>-</v>
      </c>
      <c r="Y71" s="70" t="str">
        <f t="shared" si="15"/>
        <v>-</v>
      </c>
    </row>
    <row r="72" spans="1:25">
      <c r="A72" s="103"/>
      <c r="C72" s="78"/>
      <c r="D72" s="78"/>
      <c r="E72" s="79"/>
      <c r="F72" s="79"/>
      <c r="G72" s="85" t="e">
        <f t="shared" si="0"/>
        <v>#DIV/0!</v>
      </c>
      <c r="H72" s="79"/>
      <c r="I72" s="79"/>
      <c r="J72" s="79"/>
      <c r="K72" s="79"/>
      <c r="L72" s="79"/>
      <c r="M72" s="79"/>
      <c r="N72" s="56" t="str">
        <f t="shared" si="10"/>
        <v>-</v>
      </c>
      <c r="O72" s="58" t="str">
        <f t="shared" si="11"/>
        <v>-</v>
      </c>
      <c r="P72" s="58" t="str">
        <f t="shared" si="12"/>
        <v>-</v>
      </c>
      <c r="S72" s="103"/>
      <c r="U72" s="68" t="str">
        <f>IF((H72+I72+J72+K72+L72+M72)&lt;&gt;0, MIN(K21, (G72/(H72+I72+J72+K72+L72+M72))*K20/100 ), "-")</f>
        <v>-</v>
      </c>
      <c r="V72" s="68" t="str">
        <f t="shared" si="13"/>
        <v>-</v>
      </c>
      <c r="W72" s="69">
        <v>10</v>
      </c>
      <c r="X72" s="70" t="str">
        <f t="shared" si="14"/>
        <v>-</v>
      </c>
      <c r="Y72" s="70" t="str">
        <f t="shared" si="15"/>
        <v>-</v>
      </c>
    </row>
    <row r="73" spans="1:25">
      <c r="A73" s="103"/>
      <c r="C73" s="78"/>
      <c r="D73" s="78"/>
      <c r="E73" s="79"/>
      <c r="F73" s="79"/>
      <c r="G73" s="85" t="e">
        <f t="shared" si="0"/>
        <v>#DIV/0!</v>
      </c>
      <c r="H73" s="79"/>
      <c r="I73" s="79"/>
      <c r="J73" s="79"/>
      <c r="K73" s="79"/>
      <c r="L73" s="79"/>
      <c r="M73" s="79"/>
      <c r="N73" s="56" t="str">
        <f t="shared" si="10"/>
        <v>-</v>
      </c>
      <c r="O73" s="58" t="str">
        <f t="shared" si="11"/>
        <v>-</v>
      </c>
      <c r="P73" s="58" t="str">
        <f t="shared" si="12"/>
        <v>-</v>
      </c>
      <c r="S73" s="103"/>
      <c r="U73" s="68" t="str">
        <f>IF((H73+I73+J73+K73+L73+M73)&lt;&gt;0, MIN(K21, (G73/(H73+I73+J73+K73+L73+M73))*K20/100 ), "-")</f>
        <v>-</v>
      </c>
      <c r="V73" s="68" t="str">
        <f t="shared" si="13"/>
        <v>-</v>
      </c>
      <c r="W73" s="69">
        <v>10</v>
      </c>
      <c r="X73" s="70" t="str">
        <f t="shared" si="14"/>
        <v>-</v>
      </c>
      <c r="Y73" s="70" t="str">
        <f t="shared" si="15"/>
        <v>-</v>
      </c>
    </row>
    <row r="74" spans="1:25">
      <c r="A74" s="103"/>
      <c r="C74" s="78"/>
      <c r="D74" s="78"/>
      <c r="E74" s="79"/>
      <c r="F74" s="79"/>
      <c r="G74" s="85" t="e">
        <f t="shared" si="0"/>
        <v>#DIV/0!</v>
      </c>
      <c r="H74" s="79"/>
      <c r="I74" s="79"/>
      <c r="J74" s="79"/>
      <c r="K74" s="79"/>
      <c r="L74" s="79"/>
      <c r="M74" s="79"/>
      <c r="N74" s="56" t="str">
        <f t="shared" si="10"/>
        <v>-</v>
      </c>
      <c r="O74" s="58" t="str">
        <f t="shared" si="11"/>
        <v>-</v>
      </c>
      <c r="P74" s="58" t="str">
        <f t="shared" si="12"/>
        <v>-</v>
      </c>
      <c r="S74" s="103"/>
      <c r="U74" s="68" t="str">
        <f>IF((H74+I74+J74+K74+L74+M74)&lt;&gt;0, MIN(K21, (G74/(H74+I74+J74+K74+L74+M74))*K20/100 ), "-")</f>
        <v>-</v>
      </c>
      <c r="V74" s="68" t="str">
        <f t="shared" si="13"/>
        <v>-</v>
      </c>
      <c r="W74" s="69">
        <v>10</v>
      </c>
      <c r="X74" s="70" t="str">
        <f t="shared" si="14"/>
        <v>-</v>
      </c>
      <c r="Y74" s="70" t="str">
        <f t="shared" si="15"/>
        <v>-</v>
      </c>
    </row>
    <row r="75" spans="1:25">
      <c r="A75" s="103"/>
      <c r="C75" s="78"/>
      <c r="D75" s="78"/>
      <c r="E75" s="79"/>
      <c r="F75" s="79"/>
      <c r="G75" s="85" t="e">
        <f t="shared" si="0"/>
        <v>#DIV/0!</v>
      </c>
      <c r="H75" s="79"/>
      <c r="I75" s="79"/>
      <c r="J75" s="79"/>
      <c r="K75" s="79"/>
      <c r="L75" s="79"/>
      <c r="M75" s="79"/>
      <c r="N75" s="56" t="str">
        <f t="shared" si="10"/>
        <v>-</v>
      </c>
      <c r="O75" s="58" t="str">
        <f t="shared" si="11"/>
        <v>-</v>
      </c>
      <c r="P75" s="58" t="str">
        <f t="shared" si="12"/>
        <v>-</v>
      </c>
      <c r="S75" s="103"/>
      <c r="U75" s="68" t="str">
        <f>IF((H75+I75+J75+K75+L75+M75)&lt;&gt;0, MIN(K21, (G75/(H75+I75+J75+K75+L75+M75))*K20/100 ), "-")</f>
        <v>-</v>
      </c>
      <c r="V75" s="68" t="str">
        <f t="shared" si="13"/>
        <v>-</v>
      </c>
      <c r="W75" s="69">
        <v>10</v>
      </c>
      <c r="X75" s="70" t="str">
        <f t="shared" si="14"/>
        <v>-</v>
      </c>
      <c r="Y75" s="70" t="str">
        <f t="shared" si="15"/>
        <v>-</v>
      </c>
    </row>
    <row r="76" spans="1:25">
      <c r="A76" s="103"/>
      <c r="C76" s="78"/>
      <c r="D76" s="78"/>
      <c r="E76" s="79"/>
      <c r="F76" s="79"/>
      <c r="G76" s="85" t="e">
        <f t="shared" si="0"/>
        <v>#DIV/0!</v>
      </c>
      <c r="H76" s="79"/>
      <c r="I76" s="79"/>
      <c r="J76" s="79"/>
      <c r="K76" s="79"/>
      <c r="L76" s="79"/>
      <c r="M76" s="79"/>
      <c r="N76" s="56" t="str">
        <f t="shared" si="10"/>
        <v>-</v>
      </c>
      <c r="O76" s="58" t="str">
        <f t="shared" si="11"/>
        <v>-</v>
      </c>
      <c r="P76" s="58" t="str">
        <f t="shared" si="12"/>
        <v>-</v>
      </c>
      <c r="S76" s="103"/>
      <c r="U76" s="68" t="str">
        <f>IF((H76+I76+J76+K76+L76+M76)&lt;&gt;0, MIN(K21, (G76/(H76+I76+J76+K76+L76+M76))*K20/100 ), "-")</f>
        <v>-</v>
      </c>
      <c r="V76" s="68" t="str">
        <f t="shared" si="13"/>
        <v>-</v>
      </c>
      <c r="W76" s="69">
        <v>10</v>
      </c>
      <c r="X76" s="70" t="str">
        <f t="shared" si="14"/>
        <v>-</v>
      </c>
      <c r="Y76" s="70" t="str">
        <f t="shared" si="15"/>
        <v>-</v>
      </c>
    </row>
    <row r="77" spans="1:25">
      <c r="A77" s="103"/>
      <c r="C77" s="78"/>
      <c r="D77" s="78"/>
      <c r="E77" s="79"/>
      <c r="F77" s="79"/>
      <c r="G77" s="85" t="e">
        <f t="shared" si="0"/>
        <v>#DIV/0!</v>
      </c>
      <c r="H77" s="79"/>
      <c r="I77" s="79"/>
      <c r="J77" s="79"/>
      <c r="K77" s="79"/>
      <c r="L77" s="79"/>
      <c r="M77" s="79"/>
      <c r="N77" s="56" t="str">
        <f t="shared" si="1"/>
        <v>-</v>
      </c>
      <c r="O77" s="58" t="str">
        <f t="shared" si="2"/>
        <v>-</v>
      </c>
      <c r="P77" s="58" t="str">
        <f t="shared" si="3"/>
        <v>-</v>
      </c>
      <c r="S77" s="103"/>
      <c r="U77" s="68" t="str">
        <f>IF((H77+I77+J77+K77+L77+M77)&lt;&gt;0, MIN(K21, (G77/(H77+I77+J77+K77+L77+M77))*K20/100 ), "-")</f>
        <v>-</v>
      </c>
      <c r="V77" s="68" t="str">
        <f t="shared" si="4"/>
        <v>-</v>
      </c>
      <c r="W77" s="69">
        <f>P20</f>
        <v>10</v>
      </c>
      <c r="X77" s="70" t="str">
        <f t="shared" si="5"/>
        <v>-</v>
      </c>
      <c r="Y77" s="70" t="str">
        <f t="shared" si="6"/>
        <v>-</v>
      </c>
    </row>
    <row r="78" spans="1:25" s="3" customFormat="1" ht="62.1" customHeight="1">
      <c r="A78" s="103"/>
      <c r="C78" s="107" t="s">
        <v>54</v>
      </c>
      <c r="D78" s="107"/>
      <c r="E78" s="107"/>
      <c r="F78" s="107"/>
      <c r="G78" s="107"/>
      <c r="H78" s="107"/>
      <c r="I78" s="107"/>
      <c r="J78" s="107"/>
      <c r="K78" s="108"/>
      <c r="L78" s="105" t="s">
        <v>75</v>
      </c>
      <c r="M78" s="106"/>
      <c r="N78" s="21">
        <f>SUM(N27:N77)</f>
        <v>0</v>
      </c>
      <c r="O78" s="15" t="s">
        <v>23</v>
      </c>
      <c r="P78" s="59">
        <f>SUM(P27:P77)</f>
        <v>0</v>
      </c>
      <c r="S78" s="103"/>
      <c r="U78" s="4"/>
    </row>
    <row r="79" spans="1:25" ht="15.95" customHeight="1">
      <c r="A79" s="103"/>
      <c r="L79" s="91" t="s">
        <v>55</v>
      </c>
      <c r="M79" s="91"/>
      <c r="N79" s="91"/>
      <c r="O79" s="91"/>
      <c r="P79" s="91"/>
      <c r="S79" s="103"/>
    </row>
    <row r="80" spans="1:25">
      <c r="A80" s="103"/>
      <c r="L80" s="92"/>
      <c r="M80" s="92"/>
      <c r="N80" s="92"/>
      <c r="O80" s="92"/>
      <c r="P80" s="92"/>
      <c r="S80" s="103"/>
    </row>
    <row r="81" spans="1:19" ht="21.95" customHeight="1">
      <c r="A81" s="103"/>
      <c r="C81" s="50" t="s">
        <v>15</v>
      </c>
      <c r="D81" s="48"/>
      <c r="E81" s="49"/>
      <c r="F81" s="49"/>
      <c r="G81" s="49"/>
      <c r="H81" s="49"/>
      <c r="I81" s="49"/>
      <c r="J81" s="49"/>
      <c r="S81" s="103"/>
    </row>
    <row r="82" spans="1:19" ht="15.95" customHeight="1">
      <c r="A82" s="103"/>
      <c r="S82" s="103"/>
    </row>
    <row r="83" spans="1:19" ht="15.95" customHeight="1">
      <c r="A83" s="103"/>
      <c r="D83" s="51" t="s">
        <v>56</v>
      </c>
      <c r="E83" s="51"/>
      <c r="F83" s="51"/>
      <c r="G83" s="51"/>
      <c r="H83" s="51" t="str">
        <f>F4</f>
        <v>Menu déroulant</v>
      </c>
      <c r="I83" s="51"/>
      <c r="J83" s="51">
        <f>K4</f>
        <v>2024</v>
      </c>
      <c r="K83" s="51"/>
      <c r="L83" s="51"/>
      <c r="M83" s="51"/>
      <c r="N83" s="51"/>
      <c r="S83" s="103"/>
    </row>
    <row r="84" spans="1:19" ht="15" customHeight="1">
      <c r="A84" s="103"/>
      <c r="C84" s="5"/>
      <c r="D84" s="134" t="s">
        <v>24</v>
      </c>
      <c r="E84" s="135"/>
      <c r="F84" s="135"/>
      <c r="G84" s="135"/>
      <c r="H84" s="135"/>
      <c r="I84" s="135"/>
      <c r="J84" s="135"/>
      <c r="K84" s="135"/>
      <c r="L84" s="135"/>
      <c r="M84" s="136"/>
      <c r="N84" s="55">
        <f>N85+N86+N87+N88+N89+N90</f>
        <v>0</v>
      </c>
      <c r="S84" s="103"/>
    </row>
    <row r="85" spans="1:19" ht="15" customHeight="1">
      <c r="A85" s="103"/>
      <c r="C85" s="5"/>
      <c r="D85" s="52" t="s">
        <v>19</v>
      </c>
      <c r="E85" s="61"/>
      <c r="F85" s="61"/>
      <c r="G85" s="61"/>
      <c r="H85" s="61"/>
      <c r="I85" s="61"/>
      <c r="J85" s="61"/>
      <c r="K85" s="61"/>
      <c r="L85" s="61"/>
      <c r="M85" s="62"/>
      <c r="N85" s="55">
        <f>SUMPRODUCT(E27:E77,H27:H77)</f>
        <v>0</v>
      </c>
      <c r="S85" s="103"/>
    </row>
    <row r="86" spans="1:19" ht="15.95" customHeight="1">
      <c r="A86" s="103"/>
      <c r="C86" s="5"/>
      <c r="D86" s="131" t="s">
        <v>10</v>
      </c>
      <c r="E86" s="53" t="s">
        <v>14</v>
      </c>
      <c r="F86" s="53"/>
      <c r="G86" s="53"/>
      <c r="H86" s="53"/>
      <c r="I86" s="53"/>
      <c r="J86" s="53"/>
      <c r="K86" s="53"/>
      <c r="L86" s="53"/>
      <c r="M86" s="54"/>
      <c r="N86" s="55">
        <f>SUMPRODUCT(E27:E77,I27:I77)</f>
        <v>0</v>
      </c>
      <c r="S86" s="103"/>
    </row>
    <row r="87" spans="1:19">
      <c r="A87" s="103"/>
      <c r="C87" s="5"/>
      <c r="D87" s="132"/>
      <c r="E87" s="53" t="s">
        <v>11</v>
      </c>
      <c r="F87" s="53"/>
      <c r="G87" s="53"/>
      <c r="H87" s="53"/>
      <c r="I87" s="53"/>
      <c r="J87" s="53"/>
      <c r="K87" s="53"/>
      <c r="L87" s="53"/>
      <c r="M87" s="54"/>
      <c r="N87" s="55">
        <f>SUMPRODUCT(E27:E77,J27:J77)</f>
        <v>0</v>
      </c>
      <c r="S87" s="103"/>
    </row>
    <row r="88" spans="1:19">
      <c r="A88" s="103"/>
      <c r="C88" s="5"/>
      <c r="D88" s="132"/>
      <c r="E88" s="53" t="s">
        <v>13</v>
      </c>
      <c r="F88" s="53"/>
      <c r="G88" s="53"/>
      <c r="H88" s="53"/>
      <c r="I88" s="53"/>
      <c r="J88" s="53"/>
      <c r="K88" s="53"/>
      <c r="L88" s="53"/>
      <c r="M88" s="54"/>
      <c r="N88" s="55">
        <f>SUMPRODUCT(E27:E77,K27:K77)</f>
        <v>0</v>
      </c>
      <c r="S88" s="103"/>
    </row>
    <row r="89" spans="1:19">
      <c r="A89" s="103"/>
      <c r="C89" s="5"/>
      <c r="D89" s="133"/>
      <c r="E89" s="128" t="s">
        <v>12</v>
      </c>
      <c r="F89" s="129"/>
      <c r="G89" s="129"/>
      <c r="H89" s="129"/>
      <c r="I89" s="129"/>
      <c r="J89" s="129"/>
      <c r="K89" s="129"/>
      <c r="L89" s="129"/>
      <c r="M89" s="130"/>
      <c r="N89" s="55">
        <f>SUMPRODUCT(E27:E77,L27:L77)</f>
        <v>0</v>
      </c>
      <c r="S89" s="103"/>
    </row>
    <row r="90" spans="1:19" ht="17.100000000000001" customHeight="1">
      <c r="A90" s="103"/>
      <c r="C90" s="5"/>
      <c r="D90" s="137" t="s">
        <v>25</v>
      </c>
      <c r="E90" s="138"/>
      <c r="F90" s="84"/>
      <c r="G90" s="61"/>
      <c r="H90" s="61"/>
      <c r="I90" s="61"/>
      <c r="J90" s="61"/>
      <c r="K90" s="61"/>
      <c r="L90" s="61"/>
      <c r="M90" s="62"/>
      <c r="N90" s="55">
        <f>SUMPRODUCT(E27:E77,M27:M77)</f>
        <v>0</v>
      </c>
      <c r="S90" s="103"/>
    </row>
    <row r="91" spans="1:19">
      <c r="A91" s="103"/>
      <c r="C91" s="5"/>
      <c r="D91" s="134" t="s">
        <v>9</v>
      </c>
      <c r="E91" s="135"/>
      <c r="F91" s="135"/>
      <c r="G91" s="135"/>
      <c r="H91" s="135"/>
      <c r="I91" s="135"/>
      <c r="J91" s="135"/>
      <c r="K91" s="135"/>
      <c r="L91" s="135"/>
      <c r="M91" s="136"/>
      <c r="N91" s="80">
        <f>P78</f>
        <v>0</v>
      </c>
      <c r="S91" s="103"/>
    </row>
    <row r="92" spans="1:19">
      <c r="A92" s="103"/>
      <c r="S92" s="103"/>
    </row>
    <row r="93" spans="1:19" ht="18" customHeight="1">
      <c r="A93" s="103"/>
      <c r="C93" s="127" t="s">
        <v>28</v>
      </c>
      <c r="D93" s="127"/>
      <c r="E93" s="127"/>
      <c r="F93" s="127"/>
      <c r="G93" s="127"/>
      <c r="H93" s="127"/>
      <c r="I93" s="127"/>
      <c r="J93" s="127"/>
      <c r="K93" s="127"/>
      <c r="L93" s="8"/>
      <c r="M93" s="6"/>
      <c r="N93" s="6"/>
      <c r="O93" s="6"/>
      <c r="P93" s="6"/>
      <c r="Q93" s="6"/>
      <c r="S93" s="103"/>
    </row>
    <row r="94" spans="1:19">
      <c r="A94" s="103"/>
      <c r="C94" s="127"/>
      <c r="D94" s="127"/>
      <c r="E94" s="127"/>
      <c r="F94" s="127"/>
      <c r="G94" s="127"/>
      <c r="H94" s="127"/>
      <c r="I94" s="127"/>
      <c r="J94" s="127"/>
      <c r="K94" s="127"/>
      <c r="L94" s="8"/>
      <c r="N94" s="19"/>
      <c r="O94" s="19"/>
      <c r="P94" s="19"/>
      <c r="Q94" s="6"/>
      <c r="S94" s="103"/>
    </row>
    <row r="95" spans="1:19">
      <c r="A95" s="103"/>
      <c r="C95" s="127"/>
      <c r="D95" s="127"/>
      <c r="E95" s="127"/>
      <c r="F95" s="127"/>
      <c r="G95" s="127"/>
      <c r="H95" s="127"/>
      <c r="I95" s="127"/>
      <c r="J95" s="127"/>
      <c r="K95" s="127"/>
      <c r="L95" s="8"/>
      <c r="M95" s="19"/>
      <c r="N95" s="19"/>
      <c r="O95" s="19"/>
      <c r="P95" s="19"/>
      <c r="Q95" s="6"/>
      <c r="S95" s="103"/>
    </row>
    <row r="96" spans="1:19" ht="21">
      <c r="A96" s="103"/>
      <c r="C96" s="127"/>
      <c r="D96" s="127"/>
      <c r="E96" s="127"/>
      <c r="F96" s="127"/>
      <c r="G96" s="127"/>
      <c r="H96" s="127"/>
      <c r="I96" s="127"/>
      <c r="J96" s="127"/>
      <c r="K96" s="127"/>
      <c r="L96" s="121" t="str">
        <f>CONCATENATE('informations-collectivite'!E5)</f>
        <v>plainedelain.taxesejour.fr</v>
      </c>
      <c r="M96" s="121"/>
      <c r="N96" s="121"/>
      <c r="O96" s="121"/>
      <c r="P96" s="121"/>
      <c r="Q96" s="6"/>
      <c r="S96" s="103"/>
    </row>
    <row r="97" spans="1:19">
      <c r="A97" s="103"/>
      <c r="C97" s="1"/>
      <c r="D97" s="1"/>
      <c r="E97" s="1"/>
      <c r="F97" s="1"/>
      <c r="G97" s="1"/>
      <c r="H97" s="1"/>
      <c r="I97" s="1"/>
      <c r="J97" s="1"/>
      <c r="K97" s="1"/>
      <c r="L97" s="8"/>
      <c r="M97" s="19"/>
      <c r="N97" s="19"/>
      <c r="O97" s="19"/>
      <c r="P97" s="19"/>
      <c r="S97" s="103"/>
    </row>
    <row r="98" spans="1:19">
      <c r="A98" s="103"/>
      <c r="B98" s="41"/>
      <c r="C98" s="41"/>
      <c r="D98" s="41"/>
      <c r="E98" s="41"/>
      <c r="F98" s="41"/>
      <c r="G98" s="41"/>
      <c r="H98" s="41"/>
      <c r="I98" s="41"/>
      <c r="J98" s="41"/>
      <c r="K98" s="41"/>
      <c r="L98" s="41"/>
      <c r="M98" s="41"/>
      <c r="N98" s="41"/>
      <c r="O98" s="41"/>
      <c r="P98" s="41"/>
      <c r="Q98" s="41"/>
      <c r="R98" s="41"/>
      <c r="S98" s="103"/>
    </row>
    <row r="99" spans="1:19" ht="28.5">
      <c r="A99" s="103"/>
      <c r="B99" s="87" t="str">
        <f>CONCATENATE('informations-collectivite'!E7)</f>
        <v/>
      </c>
      <c r="C99" s="126" t="str">
        <f>CONCATENATE('informations-collectivite'!E5)</f>
        <v>plainedelain.taxesejour.fr</v>
      </c>
      <c r="D99" s="126"/>
      <c r="E99" s="126"/>
      <c r="F99" s="126"/>
      <c r="G99" s="126"/>
      <c r="H99" s="126"/>
      <c r="I99" s="126"/>
      <c r="J99" s="126"/>
      <c r="K99" s="126"/>
      <c r="L99" s="126"/>
      <c r="M99" s="126"/>
      <c r="N99" s="126"/>
      <c r="O99" s="126"/>
      <c r="P99" s="126"/>
      <c r="Q99" s="126"/>
      <c r="R99" s="87"/>
      <c r="S99" s="103"/>
    </row>
    <row r="100" spans="1:19" ht="28.5">
      <c r="A100" s="103"/>
      <c r="B100" s="87"/>
      <c r="C100" s="126"/>
      <c r="D100" s="126"/>
      <c r="E100" s="126"/>
      <c r="F100" s="126"/>
      <c r="G100" s="126"/>
      <c r="H100" s="126"/>
      <c r="I100" s="126"/>
      <c r="J100" s="126"/>
      <c r="K100" s="126"/>
      <c r="L100" s="126"/>
      <c r="M100" s="126"/>
      <c r="N100" s="126"/>
      <c r="O100" s="126"/>
      <c r="P100" s="126"/>
      <c r="Q100" s="126"/>
      <c r="R100" s="87"/>
      <c r="S100" s="103"/>
    </row>
    <row r="101" spans="1:19" ht="28.5">
      <c r="A101" s="103"/>
      <c r="B101" s="87"/>
      <c r="C101" s="126"/>
      <c r="D101" s="126"/>
      <c r="E101" s="126"/>
      <c r="F101" s="126"/>
      <c r="G101" s="126"/>
      <c r="H101" s="126"/>
      <c r="I101" s="126"/>
      <c r="J101" s="126"/>
      <c r="K101" s="126"/>
      <c r="L101" s="126"/>
      <c r="M101" s="126"/>
      <c r="N101" s="126"/>
      <c r="O101" s="126"/>
      <c r="P101" s="126"/>
      <c r="Q101" s="126"/>
      <c r="R101" s="87"/>
      <c r="S101" s="103"/>
    </row>
    <row r="102" spans="1:19" ht="18.75">
      <c r="A102" s="103"/>
      <c r="B102" s="86"/>
      <c r="C102" s="86"/>
      <c r="D102" s="86"/>
      <c r="E102" s="86"/>
      <c r="F102" s="86"/>
      <c r="G102" s="86"/>
      <c r="H102" s="86"/>
      <c r="I102" s="86"/>
      <c r="J102" s="86"/>
      <c r="K102" s="86"/>
      <c r="L102" s="86"/>
      <c r="M102" s="86"/>
      <c r="N102" s="86"/>
      <c r="O102" s="86"/>
      <c r="P102" s="86"/>
      <c r="Q102" s="86"/>
      <c r="R102" s="86"/>
      <c r="S102" s="103"/>
    </row>
    <row r="103" spans="1:19">
      <c r="A103" s="103"/>
      <c r="B103" s="19"/>
      <c r="C103" s="19"/>
      <c r="D103" s="19"/>
      <c r="E103" s="19"/>
      <c r="F103" s="19"/>
      <c r="G103" s="19"/>
      <c r="H103" s="19"/>
      <c r="I103" s="19"/>
      <c r="J103" s="19"/>
      <c r="K103" s="19"/>
      <c r="L103" s="19"/>
      <c r="M103" s="19"/>
      <c r="N103" s="19"/>
      <c r="O103" s="19"/>
      <c r="P103" s="19"/>
      <c r="Q103" s="19"/>
      <c r="R103" s="19"/>
      <c r="S103" s="103"/>
    </row>
    <row r="104" spans="1:19">
      <c r="A104" s="103"/>
      <c r="B104" s="103"/>
      <c r="C104" s="103"/>
      <c r="D104" s="103"/>
      <c r="E104" s="103"/>
      <c r="F104" s="103"/>
      <c r="G104" s="103"/>
      <c r="H104" s="103"/>
      <c r="I104" s="103"/>
      <c r="J104" s="103"/>
      <c r="K104" s="103"/>
      <c r="L104" s="103"/>
      <c r="M104" s="103"/>
      <c r="N104" s="103"/>
      <c r="O104" s="103"/>
      <c r="P104" s="103"/>
      <c r="Q104" s="103"/>
      <c r="R104" s="103"/>
      <c r="S104" s="103"/>
    </row>
  </sheetData>
  <mergeCells count="45">
    <mergeCell ref="E1:I1"/>
    <mergeCell ref="C99:Q101"/>
    <mergeCell ref="A1:A103"/>
    <mergeCell ref="C93:K96"/>
    <mergeCell ref="E89:M89"/>
    <mergeCell ref="D86:D89"/>
    <mergeCell ref="D91:M91"/>
    <mergeCell ref="D90:E90"/>
    <mergeCell ref="C16:E16"/>
    <mergeCell ref="G15:P15"/>
    <mergeCell ref="G16:P16"/>
    <mergeCell ref="K17:L17"/>
    <mergeCell ref="D17:G17"/>
    <mergeCell ref="D18:G18"/>
    <mergeCell ref="N20:O20"/>
    <mergeCell ref="D84:M84"/>
    <mergeCell ref="S2:S103"/>
    <mergeCell ref="A104:S104"/>
    <mergeCell ref="H23:M23"/>
    <mergeCell ref="L78:M78"/>
    <mergeCell ref="C78:K78"/>
    <mergeCell ref="C21:J21"/>
    <mergeCell ref="M14:P14"/>
    <mergeCell ref="C20:J20"/>
    <mergeCell ref="I25:L25"/>
    <mergeCell ref="H24:L24"/>
    <mergeCell ref="E3:L3"/>
    <mergeCell ref="L96:P96"/>
    <mergeCell ref="C15:E15"/>
    <mergeCell ref="E5:P5"/>
    <mergeCell ref="C7:P7"/>
    <mergeCell ref="C8:P8"/>
    <mergeCell ref="E2:P2"/>
    <mergeCell ref="F4:H4"/>
    <mergeCell ref="C11:P11"/>
    <mergeCell ref="C12:P12"/>
    <mergeCell ref="M3:O3"/>
    <mergeCell ref="L79:P80"/>
    <mergeCell ref="C9:J9"/>
    <mergeCell ref="K9:P9"/>
    <mergeCell ref="C10:P10"/>
    <mergeCell ref="H18:M18"/>
    <mergeCell ref="C14:E14"/>
    <mergeCell ref="G14:I14"/>
    <mergeCell ref="K14:L14"/>
  </mergeCells>
  <dataValidations count="4">
    <dataValidation allowBlank="1" showErrorMessage="1" promptTitle="Carte SNCF" prompt="Sélectionnez le type de réduction présenté" sqref="J26" xr:uid="{00000000-0002-0000-0200-000000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K26:L26" xr:uid="{00000000-0002-0000-0200-000001000000}"/>
    <dataValidation allowBlank="1" showInputMessage="1" showErrorMessage="1" promptTitle="Nombre de lits" sqref="D17:D18" xr:uid="{00000000-0002-0000-0200-000002000000}"/>
    <dataValidation type="whole" allowBlank="1" showInputMessage="1" showErrorMessage="1" errorTitle="Nb entier svp" promptTitle="Nb de lits" sqref="H17" xr:uid="{00000000-0002-0000-0200-000003000000}">
      <formula1>0</formula1>
      <formula2>10000</formula2>
    </dataValidation>
  </dataValidations>
  <pageMargins left="0.7" right="0.7" top="0.75" bottom="0.75" header="0.3" footer="0.3"/>
  <pageSetup paperSize="69" orientation="portrait" horizontalDpi="0" verticalDpi="0"/>
  <headerFooter scaleWithDoc="0" alignWithMargins="0">
    <oddHeader>&amp;C&amp;"Calibri,Normal"&amp;K000000REGISTRE DU LOGEUR</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Donnees!$A$37:$A$49</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J17"/>
  <sheetViews>
    <sheetView workbookViewId="0">
      <selection activeCell="E15" sqref="E15"/>
    </sheetView>
  </sheetViews>
  <sheetFormatPr baseColWidth="10" defaultRowHeight="15.75"/>
  <cols>
    <col min="1" max="1" width="28" customWidth="1"/>
    <col min="2" max="2" width="2.875" customWidth="1"/>
    <col min="3" max="3" width="42.875" customWidth="1"/>
    <col min="4" max="4" width="1.375" customWidth="1"/>
    <col min="10" max="10" width="4.875" customWidth="1"/>
  </cols>
  <sheetData>
    <row r="2" spans="1:10">
      <c r="A2" s="23"/>
      <c r="B2" s="23"/>
      <c r="C2" s="24"/>
      <c r="D2" s="23"/>
      <c r="E2" s="23"/>
      <c r="F2" s="23"/>
      <c r="G2" s="23"/>
      <c r="H2" s="23"/>
      <c r="I2" s="23"/>
      <c r="J2" s="23"/>
    </row>
    <row r="3" spans="1:10" ht="33" customHeight="1">
      <c r="A3" s="146" t="s">
        <v>62</v>
      </c>
      <c r="B3" s="23"/>
      <c r="C3" s="72" t="s">
        <v>71</v>
      </c>
      <c r="D3" s="73"/>
      <c r="E3" s="144" t="s">
        <v>82</v>
      </c>
      <c r="F3" s="144"/>
      <c r="G3" s="144"/>
      <c r="H3" s="144"/>
      <c r="I3" s="145"/>
      <c r="J3" s="23"/>
    </row>
    <row r="4" spans="1:10" ht="11.1" customHeight="1">
      <c r="A4" s="146"/>
      <c r="B4" s="23"/>
      <c r="C4" s="25"/>
      <c r="D4" s="23"/>
      <c r="E4" s="23"/>
      <c r="F4" s="23"/>
      <c r="G4" s="23"/>
      <c r="H4" s="23"/>
      <c r="I4" s="23"/>
      <c r="J4" s="23"/>
    </row>
    <row r="5" spans="1:10" ht="18.75">
      <c r="A5" s="146"/>
      <c r="B5" s="23"/>
      <c r="C5" s="26" t="s">
        <v>70</v>
      </c>
      <c r="D5" s="27"/>
      <c r="E5" s="147" t="s">
        <v>83</v>
      </c>
      <c r="F5" s="148"/>
      <c r="G5" s="148"/>
      <c r="H5" s="148"/>
      <c r="I5" s="149"/>
      <c r="J5" s="23"/>
    </row>
    <row r="6" spans="1:10" ht="9.9499999999999993" customHeight="1">
      <c r="A6" s="146"/>
      <c r="B6" s="23"/>
      <c r="C6" s="25"/>
      <c r="D6" s="23"/>
      <c r="E6" s="23"/>
      <c r="F6" s="23"/>
      <c r="G6" s="23"/>
      <c r="H6" s="23"/>
      <c r="I6" s="23"/>
      <c r="J6" s="23"/>
    </row>
    <row r="7" spans="1:10" ht="18.75" hidden="1">
      <c r="A7" s="146"/>
      <c r="B7" s="23"/>
      <c r="C7" s="29" t="s">
        <v>69</v>
      </c>
      <c r="D7" s="30"/>
      <c r="E7" s="150"/>
      <c r="F7" s="150"/>
      <c r="G7" s="150"/>
      <c r="H7" s="150"/>
      <c r="I7" s="151"/>
      <c r="J7" s="23"/>
    </row>
    <row r="8" spans="1:10" ht="18.75" hidden="1">
      <c r="A8" s="146"/>
      <c r="B8" s="23"/>
      <c r="C8" s="31"/>
      <c r="D8" s="23"/>
      <c r="E8" s="152"/>
      <c r="F8" s="152"/>
      <c r="G8" s="152"/>
      <c r="H8" s="152"/>
      <c r="I8" s="153"/>
      <c r="J8" s="23"/>
    </row>
    <row r="9" spans="1:10" ht="18.75" hidden="1">
      <c r="A9" s="146"/>
      <c r="B9" s="23"/>
      <c r="C9" s="32"/>
      <c r="D9" s="33"/>
      <c r="E9" s="154"/>
      <c r="F9" s="154"/>
      <c r="G9" s="154"/>
      <c r="H9" s="154"/>
      <c r="I9" s="155"/>
      <c r="J9" s="23"/>
    </row>
    <row r="10" spans="1:10" ht="12" customHeight="1">
      <c r="A10" s="76"/>
      <c r="B10" s="23"/>
      <c r="C10" s="77"/>
      <c r="D10" s="33"/>
      <c r="E10" s="74"/>
      <c r="F10" s="75"/>
      <c r="G10" s="75"/>
      <c r="H10" s="75"/>
      <c r="I10" s="75"/>
      <c r="J10" s="23"/>
    </row>
    <row r="11" spans="1:10" ht="18.95" customHeight="1">
      <c r="A11" s="71"/>
      <c r="B11" s="23"/>
      <c r="C11" s="26" t="s">
        <v>30</v>
      </c>
      <c r="D11" s="27"/>
      <c r="E11" s="34">
        <v>5</v>
      </c>
      <c r="F11" s="23" t="s">
        <v>7</v>
      </c>
      <c r="G11" s="23"/>
      <c r="H11" s="23"/>
      <c r="I11" s="23"/>
      <c r="J11" s="23"/>
    </row>
    <row r="12" spans="1:10" ht="9.9499999999999993" customHeight="1">
      <c r="A12" s="71"/>
      <c r="B12" s="23"/>
      <c r="C12" s="25"/>
      <c r="D12" s="23"/>
      <c r="E12" s="23"/>
      <c r="F12" s="23"/>
      <c r="G12" s="23"/>
      <c r="H12" s="23"/>
      <c r="I12" s="23"/>
      <c r="J12" s="23"/>
    </row>
    <row r="13" spans="1:10" ht="18.95" customHeight="1">
      <c r="A13" s="88" t="s">
        <v>80</v>
      </c>
      <c r="B13" s="23"/>
      <c r="C13" s="26" t="s">
        <v>73</v>
      </c>
      <c r="D13" s="27"/>
      <c r="E13" s="37">
        <v>2.35</v>
      </c>
      <c r="F13" s="23" t="s">
        <v>8</v>
      </c>
      <c r="G13" s="23"/>
      <c r="H13" s="23"/>
      <c r="I13" s="23"/>
      <c r="J13" s="23"/>
    </row>
    <row r="14" spans="1:10" ht="11.1" customHeight="1">
      <c r="A14" s="89"/>
      <c r="B14" s="23"/>
      <c r="C14" s="25"/>
      <c r="D14" s="23"/>
      <c r="E14" s="23"/>
      <c r="F14" s="23"/>
      <c r="G14" s="23"/>
      <c r="H14" s="23"/>
      <c r="I14" s="23"/>
      <c r="J14" s="23"/>
    </row>
    <row r="15" spans="1:10" ht="56.25">
      <c r="A15" s="90">
        <v>2024</v>
      </c>
      <c r="B15" s="23"/>
      <c r="C15" s="28" t="s">
        <v>81</v>
      </c>
      <c r="D15" s="27"/>
      <c r="E15" s="35">
        <v>10</v>
      </c>
      <c r="F15" s="36" t="s">
        <v>7</v>
      </c>
      <c r="G15" s="23"/>
      <c r="H15" s="23"/>
      <c r="I15" s="23"/>
      <c r="J15" s="23"/>
    </row>
    <row r="16" spans="1:10" ht="9.9499999999999993" customHeight="1">
      <c r="A16" s="71"/>
      <c r="B16" s="23"/>
      <c r="C16" s="25"/>
      <c r="D16" s="23"/>
      <c r="E16" s="23"/>
      <c r="F16" s="23"/>
      <c r="G16" s="23"/>
      <c r="H16" s="23"/>
      <c r="I16" s="23"/>
      <c r="J16" s="23"/>
    </row>
    <row r="17" spans="1:10" ht="11.1" customHeight="1">
      <c r="A17" s="23"/>
      <c r="B17" s="23"/>
      <c r="C17" s="24"/>
      <c r="D17" s="23"/>
      <c r="E17" s="23"/>
      <c r="F17" s="23"/>
      <c r="G17" s="23"/>
      <c r="H17" s="23"/>
      <c r="I17" s="23"/>
      <c r="J17" s="23"/>
    </row>
  </sheetData>
  <sheetProtection sheet="1" objects="1" scenarios="1"/>
  <mergeCells count="6">
    <mergeCell ref="E3:I3"/>
    <mergeCell ref="A3:A9"/>
    <mergeCell ref="E5:I5"/>
    <mergeCell ref="E7:I7"/>
    <mergeCell ref="E8:I8"/>
    <mergeCell ref="E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7:A49"/>
  <sheetViews>
    <sheetView workbookViewId="0">
      <selection activeCell="A37" sqref="A37:A49"/>
    </sheetView>
  </sheetViews>
  <sheetFormatPr baseColWidth="10" defaultRowHeight="15.75"/>
  <cols>
    <col min="1" max="1" width="46.5" customWidth="1"/>
  </cols>
  <sheetData>
    <row r="37" spans="1:1">
      <c r="A37" s="42" t="s">
        <v>31</v>
      </c>
    </row>
    <row r="38" spans="1:1">
      <c r="A38" s="64" t="s">
        <v>32</v>
      </c>
    </row>
    <row r="39" spans="1:1">
      <c r="A39" s="64" t="s">
        <v>33</v>
      </c>
    </row>
    <row r="40" spans="1:1">
      <c r="A40" s="64" t="s">
        <v>34</v>
      </c>
    </row>
    <row r="41" spans="1:1">
      <c r="A41" s="64" t="s">
        <v>35</v>
      </c>
    </row>
    <row r="42" spans="1:1">
      <c r="A42" s="64" t="s">
        <v>36</v>
      </c>
    </row>
    <row r="43" spans="1:1">
      <c r="A43" s="64" t="s">
        <v>37</v>
      </c>
    </row>
    <row r="44" spans="1:1">
      <c r="A44" s="64" t="s">
        <v>38</v>
      </c>
    </row>
    <row r="45" spans="1:1">
      <c r="A45" s="64" t="s">
        <v>39</v>
      </c>
    </row>
    <row r="46" spans="1:1">
      <c r="A46" s="64" t="s">
        <v>40</v>
      </c>
    </row>
    <row r="47" spans="1:1">
      <c r="A47" s="64" t="s">
        <v>41</v>
      </c>
    </row>
    <row r="48" spans="1:1">
      <c r="A48" s="64" t="s">
        <v>42</v>
      </c>
    </row>
    <row r="49" spans="1:1">
      <c r="A49" s="64" t="s">
        <v>43</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registre du logeur</vt:lpstr>
      <vt:lpstr>informations-collectivite</vt:lpstr>
      <vt:lpstr>Donnees</vt:lpstr>
      <vt:lpstr>'registre du logeur'!Zone_d_impression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PC</cp:lastModifiedBy>
  <dcterms:created xsi:type="dcterms:W3CDTF">2018-12-12T09:50:53Z</dcterms:created>
  <dcterms:modified xsi:type="dcterms:W3CDTF">2024-04-15T14:11:48Z</dcterms:modified>
</cp:coreProperties>
</file>